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drawings/drawing17.xml" ContentType="application/vnd.openxmlformats-officedocument.drawing+xml"/>
  <Override PartName="/xl/worksheets/sheet10.xml" ContentType="application/vnd.openxmlformats-officedocument.spreadsheetml.worksheet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drawings/drawing23.xml" ContentType="application/vnd.openxmlformats-officedocument.drawing+xml"/>
  <Override PartName="/xl/worksheets/sheet13.xml" ContentType="application/vnd.openxmlformats-officedocument.spreadsheetml.worksheet+xml"/>
  <Override PartName="/xl/drawings/drawing25.xml" ContentType="application/vnd.openxmlformats-officedocument.drawing+xml"/>
  <Override PartName="/xl/worksheets/sheet14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60" windowWidth="35580" windowHeight="18880" tabRatio="641" activeTab="0"/>
  </bookViews>
  <sheets>
    <sheet name="Orçamento - Instruções" sheetId="1" r:id="rId1"/>
    <sheet name="Janeiro" sheetId="2" r:id="rId2"/>
    <sheet name="Fevereiro" sheetId="3" r:id="rId3"/>
    <sheet name="Março" sheetId="4" r:id="rId4"/>
    <sheet name="Abril" sheetId="5" r:id="rId5"/>
    <sheet name="Maio" sheetId="6" r:id="rId6"/>
    <sheet name="Junho" sheetId="7" r:id="rId7"/>
    <sheet name="Julho" sheetId="8" r:id="rId8"/>
    <sheet name="Agosto" sheetId="9" r:id="rId9"/>
    <sheet name="Setembro" sheetId="10" r:id="rId10"/>
    <sheet name="Outubro" sheetId="11" r:id="rId11"/>
    <sheet name="Novembro" sheetId="12" r:id="rId12"/>
    <sheet name="Dezembro" sheetId="13" r:id="rId13"/>
    <sheet name="Ano Consolidado" sheetId="14" r:id="rId14"/>
  </sheets>
  <definedNames>
    <definedName name="_xlnm.Print_Area" localSheetId="4">'Abril'!$A$1:$H$133</definedName>
    <definedName name="_xlnm.Print_Area" localSheetId="8">'Agosto'!$A$1:$H$133</definedName>
    <definedName name="_xlnm.Print_Area" localSheetId="12">'Dezembro'!$A$1:$H$133</definedName>
    <definedName name="_xlnm.Print_Area" localSheetId="2">'Fevereiro'!$A$1:$H$133</definedName>
    <definedName name="_xlnm.Print_Area" localSheetId="1">'Janeiro'!$A$1:$H$133</definedName>
    <definedName name="_xlnm.Print_Area" localSheetId="7">'Julho'!$A$1:$H$133</definedName>
    <definedName name="_xlnm.Print_Area" localSheetId="6">'Junho'!$A$1:$H$133</definedName>
    <definedName name="_xlnm.Print_Area" localSheetId="5">'Maio'!$A$1:$H$133</definedName>
    <definedName name="_xlnm.Print_Area" localSheetId="3">'Março'!$A$1:$H$133</definedName>
    <definedName name="_xlnm.Print_Area" localSheetId="11">'Novembro'!$A$1:$H$133</definedName>
    <definedName name="_xlnm.Print_Area" localSheetId="10">'Outubro'!$A$1:$H$133</definedName>
    <definedName name="_xlnm.Print_Area" localSheetId="9">'Setembro'!$A$1:$H$133</definedName>
    <definedName name="DAYINDX">#REF!</definedName>
    <definedName name="_xlnm.Print_Titles" localSheetId="4">'Abril'!$1:$4</definedName>
    <definedName name="_xlnm.Print_Titles" localSheetId="8">'Agosto'!$1:$4</definedName>
    <definedName name="_xlnm.Print_Titles" localSheetId="12">'Dezembro'!$1:$4</definedName>
    <definedName name="_xlnm.Print_Titles" localSheetId="2">'Fevereiro'!$1:$4</definedName>
    <definedName name="_xlnm.Print_Titles" localSheetId="1">'Janeiro'!$1:$4</definedName>
    <definedName name="_xlnm.Print_Titles" localSheetId="7">'Julho'!$1:$4</definedName>
    <definedName name="_xlnm.Print_Titles" localSheetId="6">'Junho'!$1:$4</definedName>
    <definedName name="_xlnm.Print_Titles" localSheetId="5">'Maio'!$1:$4</definedName>
    <definedName name="_xlnm.Print_Titles" localSheetId="3">'Março'!$1:$4</definedName>
    <definedName name="_xlnm.Print_Titles" localSheetId="11">'Novembro'!$1:$4</definedName>
    <definedName name="_xlnm.Print_Titles" localSheetId="10">'Outubro'!$1:$4</definedName>
    <definedName name="_xlnm.Print_Titles" localSheetId="9">'Setembro'!$1:$4</definedName>
  </definedNames>
  <calcPr fullCalcOnLoad="1"/>
</workbook>
</file>

<file path=xl/sharedStrings.xml><?xml version="1.0" encoding="utf-8"?>
<sst xmlns="http://schemas.openxmlformats.org/spreadsheetml/2006/main" count="2362" uniqueCount="145">
  <si>
    <t>Janeiro</t>
  </si>
  <si>
    <t>13º. Salário</t>
  </si>
  <si>
    <t>Férias</t>
  </si>
  <si>
    <t>Retirada de Aplicações</t>
  </si>
  <si>
    <t>Outros</t>
  </si>
  <si>
    <t>HABITAÇÃO</t>
  </si>
  <si>
    <t>Aluguel/Prestação</t>
  </si>
  <si>
    <t>Condomínio</t>
  </si>
  <si>
    <t>IPTU</t>
  </si>
  <si>
    <t>Reformas/Consertos</t>
  </si>
  <si>
    <t>SAÚDE</t>
  </si>
  <si>
    <t>Plano de Saúde</t>
  </si>
  <si>
    <t>Médico</t>
  </si>
  <si>
    <t>Dentista</t>
  </si>
  <si>
    <t>Medicamentos</t>
  </si>
  <si>
    <t>Prestação</t>
  </si>
  <si>
    <t>Combustível</t>
  </si>
  <si>
    <t>Lavagens</t>
  </si>
  <si>
    <t>Rendimentos</t>
  </si>
  <si>
    <t>Mecânico</t>
  </si>
  <si>
    <t>Gastos</t>
  </si>
  <si>
    <t>Multas</t>
  </si>
  <si>
    <t>Saldo do Mês</t>
  </si>
  <si>
    <t>Cabeleireiro</t>
  </si>
  <si>
    <t>Vestuário</t>
  </si>
  <si>
    <t>Lavanderia</t>
  </si>
  <si>
    <t>Academia</t>
  </si>
  <si>
    <t>Cursos</t>
  </si>
  <si>
    <t>LAZER</t>
  </si>
  <si>
    <t>Restaurantes</t>
  </si>
  <si>
    <t>Livraria</t>
  </si>
  <si>
    <t>Passagens</t>
  </si>
  <si>
    <t>Hotéis</t>
  </si>
  <si>
    <t>Instruções e Sugestões de Utilização</t>
  </si>
  <si>
    <t>DEPENDENTES</t>
  </si>
  <si>
    <t>Escola/Faculdade</t>
  </si>
  <si>
    <t>Mesada</t>
  </si>
  <si>
    <t>RENDA FAMILIAR</t>
  </si>
  <si>
    <t>Salários</t>
  </si>
  <si>
    <t>Material escolar</t>
  </si>
  <si>
    <t>Passeios/Férias</t>
  </si>
  <si>
    <t>Esportes/Uniformes</t>
  </si>
  <si>
    <t>Saúde/Medicamentos</t>
  </si>
  <si>
    <t>RESUMO PARA O GRÁFICO</t>
  </si>
  <si>
    <t>NÃO APAGUE ESTA ÁREA</t>
  </si>
  <si>
    <t>TOTAIS</t>
  </si>
  <si>
    <t>Luz</t>
  </si>
  <si>
    <t>Renda extra</t>
  </si>
  <si>
    <t>Gás</t>
  </si>
  <si>
    <t xml:space="preserve"> </t>
  </si>
  <si>
    <t>Empregados</t>
  </si>
  <si>
    <t>TV por Assinatura / Netflix</t>
  </si>
  <si>
    <t>Internet</t>
  </si>
  <si>
    <t>Seguro de casa</t>
  </si>
  <si>
    <t>Supermercado/Feira/Açougue/Padaria</t>
  </si>
  <si>
    <t>Terapia</t>
  </si>
  <si>
    <t>Exames</t>
  </si>
  <si>
    <t>Outros (tratamento estético)</t>
  </si>
  <si>
    <t>Seguro de vida</t>
  </si>
  <si>
    <t>Ônibus/Metrô/Trem</t>
  </si>
  <si>
    <t>Táxi/Uber</t>
  </si>
  <si>
    <t>Pedágios</t>
  </si>
  <si>
    <t>IPVA/DPVAT/Licenciamento</t>
  </si>
  <si>
    <t>Estacionamentos</t>
  </si>
  <si>
    <t>Outros (financiamento, consórcio)</t>
  </si>
  <si>
    <t>Presentes</t>
  </si>
  <si>
    <t>Bares/Boates</t>
  </si>
  <si>
    <t>Passeios (cinema, teatro, shows, parques)</t>
  </si>
  <si>
    <t>Outros (mensalidade de clube, assinaturas de streaming de música, revistas, jornais)</t>
  </si>
  <si>
    <t>Seguro de carro</t>
  </si>
  <si>
    <t>Outros (aparelhos eletrônicos e domésticos, móveis, plantas, gastos com jardim)</t>
  </si>
  <si>
    <t>Cafés/Sorveterias</t>
  </si>
  <si>
    <t>Previdência privada</t>
  </si>
  <si>
    <t>Tesouro Direto</t>
  </si>
  <si>
    <t>EDUCAÇÃO</t>
  </si>
  <si>
    <t>Cursos de línguas</t>
  </si>
  <si>
    <t>Graduação</t>
  </si>
  <si>
    <t>Pós-graduação/MBA</t>
  </si>
  <si>
    <t>Cursos de especialização</t>
  </si>
  <si>
    <t>INVESTIMENTOS/SERVIÇOS FINANCEIROS</t>
  </si>
  <si>
    <t>Cursos extras</t>
  </si>
  <si>
    <t>Transporte</t>
  </si>
  <si>
    <t>Outros (pensão)</t>
  </si>
  <si>
    <t>Ração</t>
  </si>
  <si>
    <t>Veterinário</t>
  </si>
  <si>
    <t>Petshop</t>
  </si>
  <si>
    <t>Vacinas</t>
  </si>
  <si>
    <t>Outros (acessórios, areia, brinquedos)</t>
  </si>
  <si>
    <t>Subtotal</t>
  </si>
  <si>
    <t>ANIMAIS DE ESTIMAÇÃO</t>
  </si>
  <si>
    <t>TRANSPORTE</t>
  </si>
  <si>
    <t>DESPESAS PESSOAIS</t>
  </si>
  <si>
    <t>Higiene Pessoal e cosméticos</t>
  </si>
  <si>
    <t>Telefones (fixo e celular)</t>
  </si>
  <si>
    <t>Doações para caridade</t>
  </si>
  <si>
    <t>Dinheiro</t>
  </si>
  <si>
    <t>Cartão de crédito 1</t>
  </si>
  <si>
    <t>Cartão de crédito 2</t>
  </si>
  <si>
    <t xml:space="preserve">Outros meios (paypal, cheque etc) </t>
  </si>
  <si>
    <t>Total</t>
  </si>
  <si>
    <t>JANEIRO</t>
  </si>
  <si>
    <t>Débito/Transferência</t>
  </si>
  <si>
    <t>Depósito</t>
  </si>
  <si>
    <t>% DO GRUPO</t>
  </si>
  <si>
    <t>Outros (Restituição de Imposto de renda, horas extras, comissões, empréstimos, bônus e dividendos)</t>
  </si>
  <si>
    <t>Empréstimos (pagos)</t>
  </si>
  <si>
    <t>FEVEREIRO</t>
  </si>
  <si>
    <t>DEZEMBRO</t>
  </si>
  <si>
    <t>NOVEMBRO</t>
  </si>
  <si>
    <t>OUTUBRO</t>
  </si>
  <si>
    <t>SETEMBRO</t>
  </si>
  <si>
    <t>AGOSTO</t>
  </si>
  <si>
    <t>JULHO</t>
  </si>
  <si>
    <t>JUNHO</t>
  </si>
  <si>
    <t>MAIO</t>
  </si>
  <si>
    <t>ABRIL</t>
  </si>
  <si>
    <t>MARÇO</t>
  </si>
  <si>
    <r>
      <rPr>
        <b/>
        <u val="single"/>
        <sz val="14"/>
        <rFont val="Arial"/>
        <family val="2"/>
      </rPr>
      <t>Acrescente</t>
    </r>
    <r>
      <rPr>
        <sz val="14"/>
        <rFont val="Arial"/>
        <family val="2"/>
      </rPr>
      <t xml:space="preserve"> subcategorias se houver necessidade. Basta selecionar uma linha e pressionar o botão direito do mouse para inserir uma nova linha. As fórmulas serão reajustadas automaticamente.</t>
    </r>
  </si>
  <si>
    <r>
      <rPr>
        <b/>
        <u val="single"/>
        <sz val="14"/>
        <rFont val="Arial"/>
        <family val="2"/>
      </rPr>
      <t>Exclua</t>
    </r>
    <r>
      <rPr>
        <sz val="14"/>
        <rFont val="Arial"/>
        <family val="2"/>
      </rPr>
      <t xml:space="preserve"> subcategorias que não tiverem relevância dentro de suas finanças. Por exemplo, se você não possui </t>
    </r>
    <r>
      <rPr>
        <b/>
        <sz val="14"/>
        <rFont val="Arial"/>
        <family val="2"/>
      </rPr>
      <t>TV por Assinatura</t>
    </r>
    <r>
      <rPr>
        <sz val="14"/>
        <rFont val="Arial"/>
        <family val="2"/>
      </rPr>
      <t>, marque a linha toda na planilha e a exclua. As fórmulas serão reajustadas automaticamente.</t>
    </r>
  </si>
  <si>
    <r>
      <rPr>
        <b/>
        <u val="single"/>
        <sz val="14"/>
        <rFont val="Arial"/>
        <family val="2"/>
      </rPr>
      <t>Use</t>
    </r>
    <r>
      <rPr>
        <sz val="14"/>
        <rFont val="Arial"/>
        <family val="2"/>
      </rPr>
      <t xml:space="preserve"> ou modifique a subcategoria </t>
    </r>
    <r>
      <rPr>
        <b/>
        <sz val="14"/>
        <rFont val="Arial"/>
        <family val="2"/>
      </rPr>
      <t>Outros</t>
    </r>
    <r>
      <rPr>
        <sz val="14"/>
        <rFont val="Arial"/>
        <family val="2"/>
      </rPr>
      <t xml:space="preserve"> para relacionar itens temporários, como prestações ou financiamento de bens adquiridos ao longo de um período determinado.</t>
    </r>
  </si>
  <si>
    <r>
      <t xml:space="preserve">Preencha as despesas com </t>
    </r>
    <r>
      <rPr>
        <b/>
        <sz val="14"/>
        <rFont val="Arial"/>
        <family val="2"/>
      </rPr>
      <t>cartão de crédito</t>
    </r>
    <r>
      <rPr>
        <sz val="14"/>
        <rFont val="Arial"/>
        <family val="2"/>
      </rPr>
      <t xml:space="preserve"> apenas na data de pagamento de sua fatura. Se comprar uma televisão no dia 15 de fevereiro, por exemplo, mas tiver que pagar a fatura apenas no dia 5 de março, acrescente o gasto à planilha apenas em março. </t>
    </r>
    <r>
      <rPr>
        <u val="single"/>
        <sz val="14"/>
        <rFont val="Arial"/>
        <family val="2"/>
      </rPr>
      <t>Cuidado</t>
    </r>
    <r>
      <rPr>
        <sz val="14"/>
        <rFont val="Arial"/>
        <family val="2"/>
      </rPr>
      <t xml:space="preserve"> para não ter despesas duplicadas em sua planilha!</t>
    </r>
  </si>
  <si>
    <t>LCI, LCA, CDB</t>
  </si>
  <si>
    <t>Fundos de investimento</t>
  </si>
  <si>
    <t>Ações</t>
  </si>
  <si>
    <t xml:space="preserve">Outros </t>
  </si>
  <si>
    <t xml:space="preserve">Tarifas bancárias </t>
  </si>
  <si>
    <t>Saldo Acumulado no Ano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</si>
  <si>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</si>
  <si>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</si>
  <si>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</si>
  <si>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</si>
  <si>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</si>
  <si>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</si>
  <si>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</si>
  <si>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</si>
  <si>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</si>
  <si>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</si>
  <si>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</si>
  <si>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CONSOLIDADO DO ANO</t>
  </si>
  <si>
    <r>
      <rPr>
        <b/>
        <u val="single"/>
        <sz val="14"/>
        <rFont val="Arial"/>
        <family val="2"/>
      </rPr>
      <t>Adapte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Modifique as categorias (Habitação, Despesas Pessoais, Saúde etc), caso algumas delas não se aplique a você. </t>
    </r>
  </si>
  <si>
    <t>MAS ATENÇÃO: NÃO EXCLUA AS LINHAS COM OS NOMES DAS CATEGORIAS, APENAS RENOMEIE.</t>
  </si>
  <si>
    <t>Não mexa na planilha consolidada do ano. Ela está disponível apenas para a visualização dos dados.</t>
  </si>
  <si>
    <t>TV por Assinatura/Netflix</t>
  </si>
  <si>
    <t>Controle de Gastos</t>
  </si>
  <si>
    <r>
      <t xml:space="preserve">Controle de Gastos </t>
    </r>
    <r>
      <rPr>
        <b/>
        <sz val="12"/>
        <color indexed="10"/>
        <rFont val="Georgia"/>
        <family val="1"/>
      </rPr>
      <t>(NÃO MEXA NESSA ABA)</t>
    </r>
  </si>
</sst>
</file>

<file path=xl/styles.xml><?xml version="1.0" encoding="utf-8"?>
<styleSheet xmlns="http://schemas.openxmlformats.org/spreadsheetml/2006/main">
  <numFmts count="52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R$&quot;\ #,##0_);\(&quot;R$&quot;\ #,##0\)"/>
    <numFmt numFmtId="191" formatCode="&quot;R$&quot;\ #,##0_);[Red]\(&quot;R$&quot;\ #,##0\)"/>
    <numFmt numFmtId="192" formatCode="&quot;R$&quot;\ #,##0.00_);\(&quot;R$&quot;\ #,##0.00\)"/>
    <numFmt numFmtId="193" formatCode="&quot;R$&quot;\ #,##0.00_);[Red]\(&quot;R$&quot;\ #,##0.00\)"/>
    <numFmt numFmtId="194" formatCode="_(&quot;R$&quot;\ * #,##0_);_(&quot;R$&quot;\ * \(#,##0\);_(&quot;R$&quot;\ * &quot;-&quot;_);_(@_)"/>
    <numFmt numFmtId="195" formatCode="_(&quot;R$&quot;\ * #,##0.00_);_(&quot;R$&quot;\ * \(#,##0.00\);_(&quot;R$&quot;\ * &quot;-&quot;??_);_(@_)"/>
    <numFmt numFmtId="196" formatCode="_(* #,##0.00_);[Red]_(* \(#,##0.00\);_(* &quot;-&quot;??_);_(@_)"/>
    <numFmt numFmtId="197" formatCode="#,##0.0"/>
    <numFmt numFmtId="198" formatCode="000\ 000.0"/>
    <numFmt numFmtId="199" formatCode="_(&quot;R$&quot;\ * #,##0.000_);_(&quot;R$&quot;\ * \(#,##0.000\);_(&quot;R$&quot;\ * &quot;-&quot;??_);_(@_)"/>
    <numFmt numFmtId="200" formatCode="mm/dd/yy_)"/>
    <numFmt numFmtId="201" formatCode="General_)"/>
    <numFmt numFmtId="202" formatCode="0_)"/>
    <numFmt numFmtId="203" formatCode="[hh]:mm;[Red]&quot;—&quot;;&quot;—&quot;"/>
    <numFmt numFmtId="204" formatCode="[hh]:mm;[Red]&quot;×&quot;;&quot;—&quot;"/>
    <numFmt numFmtId="205" formatCode="[&gt;0.02]0.0%;"/>
    <numFmt numFmtId="206" formatCode="0.0%"/>
    <numFmt numFmtId="207" formatCode="[$-416]dddd\,\ d\ &quot;de&quot;\ mmmm\ &quot;de&quot;\ yyyy"/>
  </numFmts>
  <fonts count="10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sz val="8"/>
      <name val="Arial"/>
      <family val="2"/>
    </font>
    <font>
      <b/>
      <i/>
      <sz val="20"/>
      <color indexed="10"/>
      <name val="Arial"/>
      <family val="2"/>
    </font>
    <font>
      <b/>
      <i/>
      <sz val="20"/>
      <name val="Arial"/>
      <family val="2"/>
    </font>
    <font>
      <sz val="11"/>
      <name val="Arial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26"/>
      <name val="Georgia"/>
      <family val="1"/>
    </font>
    <font>
      <u val="single"/>
      <sz val="14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8"/>
      <name val="Calibri"/>
      <family val="2"/>
    </font>
    <font>
      <b/>
      <sz val="12"/>
      <color indexed="10"/>
      <name val="Georgia"/>
      <family val="1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10"/>
      <name val="Arial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9"/>
      <name val="Arial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0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Calibri"/>
      <family val="2"/>
    </font>
    <font>
      <sz val="12"/>
      <color indexed="8"/>
      <name val="Arial"/>
      <family val="2"/>
    </font>
    <font>
      <b/>
      <sz val="18"/>
      <color indexed="23"/>
      <name val="Calibri"/>
      <family val="2"/>
    </font>
    <font>
      <b/>
      <sz val="26"/>
      <color indexed="23"/>
      <name val="Calibri"/>
      <family val="2"/>
    </font>
    <font>
      <b/>
      <i/>
      <sz val="20"/>
      <color indexed="10"/>
      <name val="Calibri"/>
      <family val="2"/>
    </font>
    <font>
      <b/>
      <i/>
      <sz val="20"/>
      <name val="Calibri"/>
      <family val="2"/>
    </font>
    <font>
      <b/>
      <sz val="12"/>
      <color indexed="9"/>
      <name val="Arial"/>
      <family val="2"/>
    </font>
    <font>
      <b/>
      <sz val="18"/>
      <color indexed="23"/>
      <name val="Georgia"/>
      <family val="1"/>
    </font>
    <font>
      <b/>
      <u val="single"/>
      <sz val="12"/>
      <name val="Calibri"/>
      <family val="2"/>
    </font>
    <font>
      <b/>
      <u val="single"/>
      <sz val="12"/>
      <color indexed="9"/>
      <name val="Calibri"/>
      <family val="2"/>
    </font>
    <font>
      <b/>
      <sz val="26"/>
      <color indexed="23"/>
      <name val="Georgia"/>
      <family val="1"/>
    </font>
    <font>
      <b/>
      <sz val="24"/>
      <color indexed="63"/>
      <name val="Georgia"/>
      <family val="0"/>
    </font>
    <font>
      <sz val="11"/>
      <color indexed="63"/>
      <name val="Arial"/>
      <family val="0"/>
    </font>
    <font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2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8"/>
      <color theme="0" tint="-0.4999699890613556"/>
      <name val="Calibri"/>
      <family val="2"/>
    </font>
    <font>
      <b/>
      <sz val="26"/>
      <color theme="1" tint="0.49998000264167786"/>
      <name val="Calibri"/>
      <family val="2"/>
    </font>
    <font>
      <sz val="10"/>
      <color theme="1"/>
      <name val="Calibri"/>
      <family val="2"/>
    </font>
    <font>
      <b/>
      <sz val="12"/>
      <color theme="0"/>
      <name val="Arial"/>
      <family val="2"/>
    </font>
    <font>
      <b/>
      <sz val="26"/>
      <color theme="1" tint="0.49998000264167786"/>
      <name val="Georgia"/>
      <family val="1"/>
    </font>
    <font>
      <b/>
      <u val="single"/>
      <sz val="12"/>
      <color theme="0"/>
      <name val="Calibri"/>
      <family val="2"/>
    </font>
    <font>
      <b/>
      <sz val="18"/>
      <color theme="0" tint="-0.4999699890613556"/>
      <name val="Georgia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0" borderId="2" applyNumberFormat="0" applyFill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70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21" borderId="4" applyNumberFormat="0" applyAlignment="0" applyProtection="0"/>
    <xf numFmtId="41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2" borderId="9" applyNumberFormat="0" applyAlignment="0" applyProtection="0"/>
    <xf numFmtId="43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vertical="center"/>
    </xf>
    <xf numFmtId="0" fontId="35" fillId="0" borderId="0" xfId="0" applyFont="1" applyFill="1" applyAlignment="1">
      <alignment/>
    </xf>
    <xf numFmtId="0" fontId="35" fillId="0" borderId="0" xfId="0" applyFont="1" applyFill="1" applyBorder="1" applyAlignment="1">
      <alignment/>
    </xf>
    <xf numFmtId="43" fontId="35" fillId="0" borderId="0" xfId="0" applyNumberFormat="1" applyFont="1" applyFill="1" applyBorder="1" applyAlignment="1">
      <alignment/>
    </xf>
    <xf numFmtId="0" fontId="82" fillId="0" borderId="0" xfId="0" applyFont="1" applyFill="1" applyBorder="1" applyAlignment="1">
      <alignment/>
    </xf>
    <xf numFmtId="0" fontId="83" fillId="0" borderId="0" xfId="0" applyFont="1" applyAlignment="1">
      <alignment/>
    </xf>
    <xf numFmtId="43" fontId="35" fillId="0" borderId="10" xfId="0" applyNumberFormat="1" applyFont="1" applyBorder="1" applyAlignment="1" applyProtection="1">
      <alignment/>
      <protection locked="0"/>
    </xf>
    <xf numFmtId="0" fontId="38" fillId="0" borderId="0" xfId="0" applyFont="1" applyFill="1" applyBorder="1" applyAlignment="1">
      <alignment wrapText="1"/>
    </xf>
    <xf numFmtId="43" fontId="38" fillId="0" borderId="0" xfId="1" applyNumberFormat="1" applyFont="1" applyFill="1" applyBorder="1" applyAlignment="1">
      <alignment/>
    </xf>
    <xf numFmtId="43" fontId="0" fillId="0" borderId="0" xfId="0" applyNumberFormat="1" applyAlignment="1">
      <alignment/>
    </xf>
    <xf numFmtId="43" fontId="39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3" fontId="35" fillId="0" borderId="10" xfId="0" applyNumberFormat="1" applyFont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96" fontId="35" fillId="0" borderId="0" xfId="0" applyNumberFormat="1" applyFont="1" applyFill="1" applyBorder="1" applyAlignment="1">
      <alignment horizontal="center" vertical="center"/>
    </xf>
    <xf numFmtId="196" fontId="38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3" fontId="35" fillId="0" borderId="10" xfId="0" applyNumberFormat="1" applyFont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43" fontId="35" fillId="0" borderId="11" xfId="0" applyNumberFormat="1" applyFont="1" applyBorder="1" applyAlignment="1" applyProtection="1">
      <alignment/>
      <protection locked="0"/>
    </xf>
    <xf numFmtId="43" fontId="38" fillId="0" borderId="12" xfId="1" applyNumberFormat="1" applyFont="1" applyFill="1" applyBorder="1" applyAlignment="1">
      <alignment vertical="center"/>
    </xf>
    <xf numFmtId="43" fontId="38" fillId="0" borderId="0" xfId="1" applyNumberFormat="1" applyFont="1" applyFill="1" applyBorder="1" applyAlignment="1">
      <alignment vertical="center"/>
    </xf>
    <xf numFmtId="43" fontId="35" fillId="0" borderId="0" xfId="0" applyNumberFormat="1" applyFont="1" applyBorder="1" applyAlignment="1" applyProtection="1">
      <alignment vertical="center"/>
      <protection locked="0"/>
    </xf>
    <xf numFmtId="43" fontId="38" fillId="0" borderId="0" xfId="1" applyNumberFormat="1" applyFont="1" applyFill="1" applyBorder="1" applyAlignment="1">
      <alignment horizontal="center" vertical="center"/>
    </xf>
    <xf numFmtId="43" fontId="35" fillId="0" borderId="0" xfId="0" applyNumberFormat="1" applyFont="1" applyFill="1" applyBorder="1" applyAlignment="1" applyProtection="1">
      <alignment vertical="center"/>
      <protection locked="0"/>
    </xf>
    <xf numFmtId="43" fontId="35" fillId="0" borderId="13" xfId="0" applyNumberFormat="1" applyFont="1" applyBorder="1" applyAlignment="1" applyProtection="1">
      <alignment vertical="center"/>
      <protection locked="0"/>
    </xf>
    <xf numFmtId="43" fontId="35" fillId="0" borderId="10" xfId="0" applyNumberFormat="1" applyFont="1" applyFill="1" applyBorder="1" applyAlignment="1" applyProtection="1">
      <alignment vertical="center"/>
      <protection locked="0"/>
    </xf>
    <xf numFmtId="43" fontId="35" fillId="0" borderId="13" xfId="0" applyNumberFormat="1" applyFont="1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39" fillId="0" borderId="13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39" fillId="0" borderId="11" xfId="0" applyFont="1" applyBorder="1" applyAlignment="1">
      <alignment/>
    </xf>
    <xf numFmtId="0" fontId="39" fillId="0" borderId="10" xfId="0" applyFont="1" applyBorder="1" applyAlignment="1">
      <alignment wrapText="1" shrinkToFit="1"/>
    </xf>
    <xf numFmtId="0" fontId="39" fillId="0" borderId="10" xfId="0" applyFont="1" applyFill="1" applyBorder="1" applyAlignment="1">
      <alignment/>
    </xf>
    <xf numFmtId="0" fontId="39" fillId="0" borderId="11" xfId="0" applyFont="1" applyBorder="1" applyAlignment="1">
      <alignment horizontal="left" vertical="top" wrapText="1" shrinkToFit="1"/>
    </xf>
    <xf numFmtId="43" fontId="0" fillId="0" borderId="0" xfId="0" applyNumberFormat="1" applyFill="1" applyAlignment="1">
      <alignment vertical="center"/>
    </xf>
    <xf numFmtId="0" fontId="8" fillId="0" borderId="0" xfId="0" applyFont="1" applyAlignment="1">
      <alignment/>
    </xf>
    <xf numFmtId="43" fontId="39" fillId="0" borderId="13" xfId="0" applyNumberFormat="1" applyFont="1" applyBorder="1" applyAlignment="1" applyProtection="1">
      <alignment vertical="center"/>
      <protection locked="0"/>
    </xf>
    <xf numFmtId="43" fontId="39" fillId="0" borderId="10" xfId="0" applyNumberFormat="1" applyFont="1" applyBorder="1" applyAlignment="1" applyProtection="1">
      <alignment vertical="center"/>
      <protection locked="0"/>
    </xf>
    <xf numFmtId="43" fontId="39" fillId="0" borderId="11" xfId="0" applyNumberFormat="1" applyFont="1" applyBorder="1" applyAlignment="1" applyProtection="1">
      <alignment vertical="center"/>
      <protection locked="0"/>
    </xf>
    <xf numFmtId="9" fontId="35" fillId="0" borderId="10" xfId="47" applyFont="1" applyFill="1" applyBorder="1" applyAlignment="1" applyProtection="1">
      <alignment vertical="center"/>
      <protection locked="0"/>
    </xf>
    <xf numFmtId="0" fontId="0" fillId="0" borderId="13" xfId="0" applyBorder="1" applyAlignment="1">
      <alignment/>
    </xf>
    <xf numFmtId="9" fontId="38" fillId="0" borderId="10" xfId="47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9" fontId="35" fillId="0" borderId="13" xfId="47" applyFont="1" applyFill="1" applyBorder="1" applyAlignment="1" applyProtection="1">
      <alignment vertical="center"/>
      <protection locked="0"/>
    </xf>
    <xf numFmtId="9" fontId="38" fillId="0" borderId="14" xfId="0" applyNumberFormat="1" applyFont="1" applyFill="1" applyBorder="1" applyAlignment="1" applyProtection="1">
      <alignment vertical="center"/>
      <protection locked="0"/>
    </xf>
    <xf numFmtId="0" fontId="40" fillId="0" borderId="0" xfId="0" applyFont="1" applyFill="1" applyBorder="1" applyAlignment="1">
      <alignment/>
    </xf>
    <xf numFmtId="0" fontId="38" fillId="0" borderId="0" xfId="1" applyFont="1" applyFill="1" applyBorder="1" applyAlignment="1">
      <alignment/>
    </xf>
    <xf numFmtId="43" fontId="35" fillId="0" borderId="0" xfId="0" applyNumberFormat="1" applyFont="1" applyFill="1" applyBorder="1" applyAlignment="1" applyProtection="1">
      <alignment/>
      <protection locked="0"/>
    </xf>
    <xf numFmtId="43" fontId="38" fillId="0" borderId="0" xfId="0" applyNumberFormat="1" applyFont="1" applyFill="1" applyBorder="1" applyAlignment="1">
      <alignment/>
    </xf>
    <xf numFmtId="0" fontId="84" fillId="33" borderId="15" xfId="0" applyFont="1" applyFill="1" applyBorder="1" applyAlignment="1">
      <alignment horizontal="center" vertical="center"/>
    </xf>
    <xf numFmtId="43" fontId="85" fillId="33" borderId="15" xfId="1" applyNumberFormat="1" applyFont="1" applyFill="1" applyBorder="1" applyAlignment="1">
      <alignment horizontal="center" vertical="center"/>
    </xf>
    <xf numFmtId="0" fontId="86" fillId="34" borderId="16" xfId="0" applyFont="1" applyFill="1" applyBorder="1" applyAlignment="1">
      <alignment/>
    </xf>
    <xf numFmtId="0" fontId="7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6" fillId="34" borderId="0" xfId="0" applyFont="1" applyFill="1" applyBorder="1" applyAlignment="1">
      <alignment horizontal="centerContinuous" vertical="center"/>
    </xf>
    <xf numFmtId="0" fontId="7" fillId="34" borderId="0" xfId="0" applyFont="1" applyFill="1" applyBorder="1" applyAlignment="1">
      <alignment horizontal="centerContinuous" vertical="center"/>
    </xf>
    <xf numFmtId="0" fontId="38" fillId="35" borderId="17" xfId="0" applyFont="1" applyFill="1" applyBorder="1" applyAlignment="1">
      <alignment wrapText="1"/>
    </xf>
    <xf numFmtId="43" fontId="40" fillId="35" borderId="17" xfId="1" applyNumberFormat="1" applyFont="1" applyFill="1" applyBorder="1" applyAlignment="1">
      <alignment/>
    </xf>
    <xf numFmtId="43" fontId="40" fillId="35" borderId="17" xfId="1" applyNumberFormat="1" applyFont="1" applyFill="1" applyBorder="1" applyAlignment="1">
      <alignment vertical="center"/>
    </xf>
    <xf numFmtId="0" fontId="40" fillId="35" borderId="17" xfId="0" applyFont="1" applyFill="1" applyBorder="1" applyAlignment="1">
      <alignment wrapText="1"/>
    </xf>
    <xf numFmtId="43" fontId="87" fillId="35" borderId="18" xfId="1" applyNumberFormat="1" applyFont="1" applyFill="1" applyBorder="1" applyAlignment="1">
      <alignment vertical="center"/>
    </xf>
    <xf numFmtId="0" fontId="35" fillId="34" borderId="16" xfId="0" applyFont="1" applyFill="1" applyBorder="1" applyAlignment="1">
      <alignment/>
    </xf>
    <xf numFmtId="0" fontId="84" fillId="33" borderId="19" xfId="0" applyFont="1" applyFill="1" applyBorder="1" applyAlignment="1">
      <alignment horizontal="center" vertical="center"/>
    </xf>
    <xf numFmtId="43" fontId="38" fillId="35" borderId="20" xfId="0" applyNumberFormat="1" applyFont="1" applyFill="1" applyBorder="1" applyAlignment="1">
      <alignment vertical="center"/>
    </xf>
    <xf numFmtId="43" fontId="45" fillId="35" borderId="17" xfId="0" applyNumberFormat="1" applyFont="1" applyFill="1" applyBorder="1" applyAlignment="1">
      <alignment vertical="center" wrapText="1"/>
    </xf>
    <xf numFmtId="43" fontId="38" fillId="35" borderId="13" xfId="0" applyNumberFormat="1" applyFont="1" applyFill="1" applyBorder="1" applyAlignment="1">
      <alignment/>
    </xf>
    <xf numFmtId="43" fontId="38" fillId="35" borderId="10" xfId="0" applyNumberFormat="1" applyFont="1" applyFill="1" applyBorder="1" applyAlignment="1">
      <alignment/>
    </xf>
    <xf numFmtId="43" fontId="45" fillId="35" borderId="17" xfId="1" applyNumberFormat="1" applyFont="1" applyFill="1" applyBorder="1" applyAlignment="1">
      <alignment/>
    </xf>
    <xf numFmtId="43" fontId="35" fillId="35" borderId="11" xfId="0" applyNumberFormat="1" applyFont="1" applyFill="1" applyBorder="1" applyAlignment="1">
      <alignment/>
    </xf>
    <xf numFmtId="43" fontId="38" fillId="35" borderId="11" xfId="0" applyNumberFormat="1" applyFont="1" applyFill="1" applyBorder="1" applyAlignment="1">
      <alignment/>
    </xf>
    <xf numFmtId="43" fontId="38" fillId="35" borderId="10" xfId="0" applyNumberFormat="1" applyFont="1" applyFill="1" applyBorder="1" applyAlignment="1">
      <alignment horizontal="center" vertical="center"/>
    </xf>
    <xf numFmtId="43" fontId="45" fillId="35" borderId="21" xfId="1" applyNumberFormat="1" applyFont="1" applyFill="1" applyBorder="1" applyAlignment="1">
      <alignment horizontal="center" vertical="center"/>
    </xf>
    <xf numFmtId="43" fontId="40" fillId="35" borderId="21" xfId="1" applyNumberFormat="1" applyFont="1" applyFill="1" applyBorder="1" applyAlignment="1">
      <alignment/>
    </xf>
    <xf numFmtId="43" fontId="40" fillId="35" borderId="21" xfId="1" applyNumberFormat="1" applyFont="1" applyFill="1" applyBorder="1" applyAlignment="1">
      <alignment horizontal="center" vertical="center"/>
    </xf>
    <xf numFmtId="0" fontId="35" fillId="34" borderId="0" xfId="0" applyFont="1" applyFill="1" applyBorder="1" applyAlignment="1">
      <alignment/>
    </xf>
    <xf numFmtId="0" fontId="88" fillId="34" borderId="16" xfId="0" applyFont="1" applyFill="1" applyBorder="1" applyAlignment="1">
      <alignment/>
    </xf>
    <xf numFmtId="43" fontId="80" fillId="35" borderId="20" xfId="0" applyNumberFormat="1" applyFont="1" applyFill="1" applyBorder="1" applyAlignment="1">
      <alignment vertical="center"/>
    </xf>
    <xf numFmtId="43" fontId="89" fillId="35" borderId="13" xfId="0" applyNumberFormat="1" applyFont="1" applyFill="1" applyBorder="1" applyAlignment="1">
      <alignment vertical="center"/>
    </xf>
    <xf numFmtId="43" fontId="89" fillId="35" borderId="10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6" borderId="0" xfId="0" applyFill="1" applyAlignment="1">
      <alignment/>
    </xf>
    <xf numFmtId="0" fontId="12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83" fillId="34" borderId="0" xfId="0" applyFont="1" applyFill="1" applyAlignment="1">
      <alignment/>
    </xf>
    <xf numFmtId="0" fontId="1" fillId="37" borderId="22" xfId="0" applyFont="1" applyFill="1" applyBorder="1" applyAlignment="1">
      <alignment horizontal="center" vertical="center"/>
    </xf>
    <xf numFmtId="0" fontId="1" fillId="37" borderId="23" xfId="0" applyFont="1" applyFill="1" applyBorder="1" applyAlignment="1">
      <alignment horizontal="center" vertical="center"/>
    </xf>
    <xf numFmtId="43" fontId="38" fillId="37" borderId="24" xfId="1" applyNumberFormat="1" applyFont="1" applyFill="1" applyBorder="1" applyAlignment="1">
      <alignment horizontal="center" vertical="center"/>
    </xf>
    <xf numFmtId="9" fontId="35" fillId="0" borderId="13" xfId="47" applyNumberFormat="1" applyFont="1" applyFill="1" applyBorder="1" applyAlignment="1" applyProtection="1">
      <alignment vertical="center"/>
      <protection locked="0"/>
    </xf>
    <xf numFmtId="9" fontId="35" fillId="0" borderId="10" xfId="47" applyNumberFormat="1" applyFont="1" applyFill="1" applyBorder="1" applyAlignment="1" applyProtection="1">
      <alignment vertical="center"/>
      <protection locked="0"/>
    </xf>
    <xf numFmtId="43" fontId="35" fillId="0" borderId="0" xfId="0" applyNumberFormat="1" applyFont="1" applyBorder="1" applyAlignment="1" applyProtection="1">
      <alignment horizontal="center" vertical="center"/>
      <protection locked="0"/>
    </xf>
    <xf numFmtId="9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196" fontId="48" fillId="38" borderId="25" xfId="0" applyNumberFormat="1" applyFont="1" applyFill="1" applyBorder="1" applyAlignment="1">
      <alignment horizontal="center" vertical="center"/>
    </xf>
    <xf numFmtId="196" fontId="48" fillId="0" borderId="26" xfId="0" applyNumberFormat="1" applyFont="1" applyFill="1" applyBorder="1" applyAlignment="1">
      <alignment horizontal="center" vertical="center"/>
    </xf>
    <xf numFmtId="196" fontId="48" fillId="0" borderId="27" xfId="0" applyNumberFormat="1" applyFont="1" applyFill="1" applyBorder="1" applyAlignment="1">
      <alignment horizontal="center" vertical="center"/>
    </xf>
    <xf numFmtId="43" fontId="45" fillId="35" borderId="28" xfId="1" applyNumberFormat="1" applyFont="1" applyFill="1" applyBorder="1" applyAlignment="1">
      <alignment vertical="center"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43" fontId="65" fillId="0" borderId="0" xfId="0" applyNumberFormat="1" applyFont="1" applyBorder="1" applyAlignment="1">
      <alignment/>
    </xf>
    <xf numFmtId="0" fontId="80" fillId="0" borderId="0" xfId="0" applyFont="1" applyFill="1" applyBorder="1" applyAlignment="1">
      <alignment/>
    </xf>
    <xf numFmtId="0" fontId="92" fillId="33" borderId="29" xfId="0" applyFont="1" applyFill="1" applyBorder="1" applyAlignment="1">
      <alignment/>
    </xf>
    <xf numFmtId="0" fontId="92" fillId="33" borderId="30" xfId="0" applyFont="1" applyFill="1" applyBorder="1" applyAlignment="1">
      <alignment/>
    </xf>
    <xf numFmtId="0" fontId="93" fillId="0" borderId="10" xfId="0" applyFont="1" applyBorder="1" applyAlignment="1">
      <alignment/>
    </xf>
    <xf numFmtId="43" fontId="48" fillId="0" borderId="31" xfId="0" applyNumberFormat="1" applyFont="1" applyBorder="1" applyAlignment="1">
      <alignment/>
    </xf>
    <xf numFmtId="43" fontId="48" fillId="0" borderId="32" xfId="0" applyNumberFormat="1" applyFont="1" applyBorder="1" applyAlignment="1">
      <alignment/>
    </xf>
    <xf numFmtId="0" fontId="45" fillId="39" borderId="29" xfId="0" applyFont="1" applyFill="1" applyBorder="1" applyAlignment="1">
      <alignment/>
    </xf>
    <xf numFmtId="0" fontId="45" fillId="39" borderId="30" xfId="0" applyFont="1" applyFill="1" applyBorder="1" applyAlignment="1">
      <alignment/>
    </xf>
    <xf numFmtId="0" fontId="48" fillId="0" borderId="33" xfId="0" applyFont="1" applyBorder="1" applyAlignment="1">
      <alignment/>
    </xf>
    <xf numFmtId="43" fontId="48" fillId="0" borderId="26" xfId="0" applyNumberFormat="1" applyFont="1" applyBorder="1" applyAlignment="1">
      <alignment/>
    </xf>
    <xf numFmtId="0" fontId="94" fillId="0" borderId="10" xfId="0" applyFont="1" applyBorder="1" applyAlignment="1">
      <alignment/>
    </xf>
    <xf numFmtId="0" fontId="48" fillId="0" borderId="0" xfId="0" applyFont="1" applyAlignment="1">
      <alignment/>
    </xf>
    <xf numFmtId="0" fontId="86" fillId="35" borderId="34" xfId="0" applyFont="1" applyFill="1" applyBorder="1" applyAlignment="1">
      <alignment/>
    </xf>
    <xf numFmtId="0" fontId="14" fillId="34" borderId="0" xfId="0" applyFont="1" applyFill="1" applyAlignment="1">
      <alignment/>
    </xf>
    <xf numFmtId="0" fontId="95" fillId="34" borderId="0" xfId="0" applyNumberFormat="1" applyFont="1" applyFill="1" applyBorder="1" applyAlignment="1">
      <alignment horizontal="center" vertical="center"/>
    </xf>
    <xf numFmtId="0" fontId="96" fillId="34" borderId="0" xfId="0" applyFont="1" applyFill="1" applyBorder="1" applyAlignment="1">
      <alignment horizontal="center" vertical="center"/>
    </xf>
    <xf numFmtId="0" fontId="55" fillId="34" borderId="0" xfId="0" applyFont="1" applyFill="1" applyBorder="1" applyAlignment="1">
      <alignment horizontal="center" vertical="center"/>
    </xf>
    <xf numFmtId="0" fontId="56" fillId="34" borderId="0" xfId="0" applyFont="1" applyFill="1" applyBorder="1" applyAlignment="1">
      <alignment horizontal="center" vertical="center"/>
    </xf>
    <xf numFmtId="0" fontId="55" fillId="34" borderId="35" xfId="0" applyFont="1" applyFill="1" applyBorder="1" applyAlignment="1">
      <alignment horizontal="center" vertical="center"/>
    </xf>
    <xf numFmtId="0" fontId="56" fillId="34" borderId="36" xfId="0" applyFont="1" applyFill="1" applyBorder="1" applyAlignment="1">
      <alignment horizontal="center" vertical="center"/>
    </xf>
    <xf numFmtId="0" fontId="35" fillId="34" borderId="0" xfId="0" applyFont="1" applyFill="1" applyAlignment="1">
      <alignment horizontal="center" vertical="center"/>
    </xf>
    <xf numFmtId="0" fontId="45" fillId="40" borderId="15" xfId="0" applyFont="1" applyFill="1" applyBorder="1" applyAlignment="1">
      <alignment horizontal="center" vertical="center"/>
    </xf>
    <xf numFmtId="0" fontId="45" fillId="40" borderId="25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43" fontId="35" fillId="0" borderId="10" xfId="0" applyNumberFormat="1" applyFont="1" applyBorder="1" applyAlignment="1">
      <alignment horizontal="center" vertical="center"/>
    </xf>
    <xf numFmtId="43" fontId="38" fillId="35" borderId="26" xfId="0" applyNumberFormat="1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43" fontId="38" fillId="0" borderId="26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43" fontId="39" fillId="0" borderId="37" xfId="0" applyNumberFormat="1" applyFont="1" applyFill="1" applyBorder="1" applyAlignment="1">
      <alignment horizontal="center" vertical="center"/>
    </xf>
    <xf numFmtId="43" fontId="35" fillId="0" borderId="37" xfId="0" applyNumberFormat="1" applyFont="1" applyFill="1" applyBorder="1" applyAlignment="1">
      <alignment horizontal="center" vertical="center"/>
    </xf>
    <xf numFmtId="43" fontId="35" fillId="0" borderId="37" xfId="0" applyNumberFormat="1" applyFont="1" applyBorder="1" applyAlignment="1">
      <alignment horizontal="center" vertical="center"/>
    </xf>
    <xf numFmtId="43" fontId="38" fillId="35" borderId="27" xfId="0" applyNumberFormat="1" applyFont="1" applyFill="1" applyBorder="1" applyAlignment="1">
      <alignment horizontal="center" vertical="center"/>
    </xf>
    <xf numFmtId="0" fontId="38" fillId="34" borderId="0" xfId="0" applyFont="1" applyFill="1" applyBorder="1" applyAlignment="1">
      <alignment horizontal="center" vertical="center" wrapText="1"/>
    </xf>
    <xf numFmtId="43" fontId="38" fillId="34" borderId="0" xfId="1" applyNumberFormat="1" applyFont="1" applyFill="1" applyBorder="1" applyAlignment="1">
      <alignment horizontal="center" vertical="center"/>
    </xf>
    <xf numFmtId="43" fontId="39" fillId="34" borderId="0" xfId="0" applyNumberFormat="1" applyFont="1" applyFill="1" applyBorder="1" applyAlignment="1">
      <alignment horizontal="center" vertical="center"/>
    </xf>
    <xf numFmtId="0" fontId="35" fillId="34" borderId="0" xfId="0" applyFont="1" applyFill="1" applyBorder="1" applyAlignment="1">
      <alignment horizontal="center" vertical="center"/>
    </xf>
    <xf numFmtId="0" fontId="39" fillId="34" borderId="0" xfId="0" applyFont="1" applyFill="1" applyBorder="1" applyAlignment="1">
      <alignment horizontal="center" vertical="center"/>
    </xf>
    <xf numFmtId="43" fontId="35" fillId="34" borderId="0" xfId="0" applyNumberFormat="1" applyFont="1" applyFill="1" applyAlignment="1">
      <alignment horizontal="center" vertical="center"/>
    </xf>
    <xf numFmtId="0" fontId="48" fillId="34" borderId="0" xfId="0" applyFont="1" applyFill="1" applyAlignment="1">
      <alignment horizontal="center" vertical="center"/>
    </xf>
    <xf numFmtId="43" fontId="48" fillId="34" borderId="26" xfId="0" applyNumberFormat="1" applyFont="1" applyFill="1" applyBorder="1" applyAlignment="1">
      <alignment horizontal="center" vertical="center"/>
    </xf>
    <xf numFmtId="43" fontId="48" fillId="34" borderId="32" xfId="0" applyNumberFormat="1" applyFont="1" applyFill="1" applyBorder="1" applyAlignment="1">
      <alignment horizontal="center" vertical="center"/>
    </xf>
    <xf numFmtId="0" fontId="97" fillId="34" borderId="0" xfId="0" applyFont="1" applyFill="1" applyAlignment="1">
      <alignment horizontal="center" vertical="center"/>
    </xf>
    <xf numFmtId="0" fontId="45" fillId="41" borderId="30" xfId="0" applyFont="1" applyFill="1" applyBorder="1" applyAlignment="1">
      <alignment horizontal="center" vertical="center"/>
    </xf>
    <xf numFmtId="0" fontId="92" fillId="36" borderId="30" xfId="0" applyFont="1" applyFill="1" applyBorder="1" applyAlignment="1">
      <alignment horizontal="center" vertical="center"/>
    </xf>
    <xf numFmtId="0" fontId="92" fillId="36" borderId="29" xfId="0" applyFont="1" applyFill="1" applyBorder="1" applyAlignment="1">
      <alignment horizontal="left" vertical="center"/>
    </xf>
    <xf numFmtId="0" fontId="48" fillId="34" borderId="33" xfId="0" applyFont="1" applyFill="1" applyBorder="1" applyAlignment="1">
      <alignment horizontal="left" vertical="center"/>
    </xf>
    <xf numFmtId="0" fontId="93" fillId="34" borderId="10" xfId="0" applyFont="1" applyFill="1" applyBorder="1" applyAlignment="1">
      <alignment horizontal="left" vertical="center"/>
    </xf>
    <xf numFmtId="0" fontId="45" fillId="41" borderId="29" xfId="0" applyFont="1" applyFill="1" applyBorder="1" applyAlignment="1">
      <alignment horizontal="left" vertical="center"/>
    </xf>
    <xf numFmtId="0" fontId="13" fillId="34" borderId="0" xfId="0" applyFont="1" applyFill="1" applyAlignment="1">
      <alignment/>
    </xf>
    <xf numFmtId="0" fontId="11" fillId="34" borderId="0" xfId="0" applyFont="1" applyFill="1" applyAlignment="1">
      <alignment horizontal="center" vertical="center"/>
    </xf>
    <xf numFmtId="0" fontId="98" fillId="36" borderId="0" xfId="0" applyFont="1" applyFill="1" applyAlignment="1">
      <alignment horizontal="center"/>
    </xf>
    <xf numFmtId="0" fontId="15" fillId="0" borderId="0" xfId="0" applyFont="1" applyAlignment="1">
      <alignment horizontal="left" vertical="top" wrapText="1"/>
    </xf>
    <xf numFmtId="0" fontId="99" fillId="34" borderId="0" xfId="0" applyFont="1" applyFill="1" applyBorder="1" applyAlignment="1">
      <alignment horizontal="center" vertical="center"/>
    </xf>
    <xf numFmtId="0" fontId="100" fillId="33" borderId="38" xfId="1" applyFont="1" applyFill="1" applyBorder="1" applyAlignment="1">
      <alignment horizontal="center"/>
    </xf>
    <xf numFmtId="0" fontId="100" fillId="33" borderId="39" xfId="1" applyFont="1" applyFill="1" applyBorder="1" applyAlignment="1">
      <alignment horizontal="center"/>
    </xf>
    <xf numFmtId="0" fontId="100" fillId="33" borderId="38" xfId="1" applyFont="1" applyFill="1" applyBorder="1" applyAlignment="1">
      <alignment horizontal="center" vertical="center"/>
    </xf>
    <xf numFmtId="0" fontId="100" fillId="33" borderId="39" xfId="1" applyFont="1" applyFill="1" applyBorder="1" applyAlignment="1">
      <alignment horizontal="center" vertical="center"/>
    </xf>
    <xf numFmtId="0" fontId="87" fillId="38" borderId="40" xfId="0" applyFont="1" applyFill="1" applyBorder="1" applyAlignment="1">
      <alignment horizontal="center"/>
    </xf>
    <xf numFmtId="0" fontId="87" fillId="38" borderId="15" xfId="0" applyFont="1" applyFill="1" applyBorder="1" applyAlignment="1">
      <alignment horizontal="center"/>
    </xf>
    <xf numFmtId="43" fontId="45" fillId="35" borderId="33" xfId="1" applyNumberFormat="1" applyFont="1" applyFill="1" applyBorder="1" applyAlignment="1">
      <alignment horizontal="center" vertical="center"/>
    </xf>
    <xf numFmtId="43" fontId="45" fillId="35" borderId="10" xfId="1" applyNumberFormat="1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0" borderId="41" xfId="0" applyFont="1" applyFill="1" applyBorder="1" applyAlignment="1">
      <alignment horizontal="center"/>
    </xf>
    <xf numFmtId="0" fontId="45" fillId="0" borderId="37" xfId="0" applyFont="1" applyFill="1" applyBorder="1" applyAlignment="1">
      <alignment horizontal="center"/>
    </xf>
    <xf numFmtId="0" fontId="101" fillId="34" borderId="0" xfId="0" applyNumberFormat="1" applyFont="1" applyFill="1" applyBorder="1" applyAlignment="1">
      <alignment horizontal="center" vertical="center"/>
    </xf>
    <xf numFmtId="0" fontId="59" fillId="37" borderId="42" xfId="1" applyFont="1" applyFill="1" applyBorder="1" applyAlignment="1">
      <alignment horizontal="center"/>
    </xf>
    <xf numFmtId="0" fontId="59" fillId="37" borderId="43" xfId="1" applyFont="1" applyFill="1" applyBorder="1" applyAlignment="1">
      <alignment horizontal="center"/>
    </xf>
    <xf numFmtId="0" fontId="100" fillId="33" borderId="44" xfId="1" applyFont="1" applyFill="1" applyBorder="1" applyAlignment="1">
      <alignment horizontal="center" vertical="center"/>
    </xf>
    <xf numFmtId="0" fontId="100" fillId="33" borderId="42" xfId="1" applyFont="1" applyFill="1" applyBorder="1" applyAlignment="1">
      <alignment horizontal="center" vertical="center"/>
    </xf>
    <xf numFmtId="0" fontId="100" fillId="33" borderId="45" xfId="1" applyFont="1" applyFill="1" applyBorder="1" applyAlignment="1">
      <alignment horizontal="center" vertical="center"/>
    </xf>
    <xf numFmtId="0" fontId="59" fillId="37" borderId="42" xfId="1" applyFont="1" applyFill="1" applyBorder="1" applyAlignment="1">
      <alignment horizontal="center" vertical="center"/>
    </xf>
    <xf numFmtId="0" fontId="59" fillId="37" borderId="45" xfId="1" applyFont="1" applyFill="1" applyBorder="1" applyAlignment="1">
      <alignment horizontal="center" vertical="center"/>
    </xf>
  </cellXfs>
  <cellStyles count="50">
    <cellStyle name="Normal" xfId="0"/>
    <cellStyle name="RowLevel_0" xfId="1"/>
    <cellStyle name="ColLevel_0" xfId="2"/>
    <cellStyle name="RowLevel_1" xfId="3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Vinculada" xfId="35"/>
    <cellStyle name="Ênfase1" xfId="36"/>
    <cellStyle name="Ênfase2" xfId="37"/>
    <cellStyle name="Ênfase3" xfId="38"/>
    <cellStyle name="Ênfase4" xfId="39"/>
    <cellStyle name="Ênfase5" xfId="40"/>
    <cellStyle name="Ênfase6" xfId="41"/>
    <cellStyle name="Entrada" xfId="42"/>
    <cellStyle name="Currency" xfId="43"/>
    <cellStyle name="Currency [0]" xfId="44"/>
    <cellStyle name="Neutra" xfId="45"/>
    <cellStyle name="Observação" xfId="46"/>
    <cellStyle name="Percent" xfId="47"/>
    <cellStyle name="Ruim" xfId="48"/>
    <cellStyle name="Saída" xfId="49"/>
    <cellStyle name="Comma [0]" xfId="50"/>
    <cellStyle name="Texto de Aviso" xfId="51"/>
    <cellStyle name="Texto Explicativo" xfId="52"/>
    <cellStyle name="Título" xfId="53"/>
    <cellStyle name="Título 1" xfId="54"/>
    <cellStyle name="Título 2" xfId="55"/>
    <cellStyle name="Título 3" xfId="56"/>
    <cellStyle name="Título 4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424242"/>
                </a:solidFill>
              </a:rPr>
              <a:t>Para onde vai meu dinheiro?</a:t>
            </a:r>
          </a:p>
        </c:rich>
      </c:tx>
      <c:layout>
        <c:manualLayout>
          <c:xMode val="factor"/>
          <c:yMode val="factor"/>
          <c:x val="-0.0465"/>
          <c:y val="0.007"/>
        </c:manualLayout>
      </c:layout>
      <c:spPr>
        <a:noFill/>
        <a:ln>
          <a:noFill/>
        </a:ln>
      </c:spPr>
    </c:title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2435"/>
          <c:w val="0.6345"/>
          <c:h val="0.689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326DB3"/>
                  </a:gs>
                  <a:gs pos="20000">
                    <a:srgbClr val="346CB0"/>
                  </a:gs>
                  <a:gs pos="100000">
                    <a:srgbClr val="2651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B73330"/>
                  </a:gs>
                  <a:gs pos="20000">
                    <a:srgbClr val="B33532"/>
                  </a:gs>
                  <a:gs pos="100000">
                    <a:srgbClr val="88262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8AB03D"/>
                  </a:gs>
                  <a:gs pos="20000">
                    <a:srgbClr val="89AD3E"/>
                  </a:gs>
                  <a:gs pos="100000">
                    <a:srgbClr val="6783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6D4C94"/>
                  </a:gs>
                  <a:gs pos="20000">
                    <a:srgbClr val="6C4D92"/>
                  </a:gs>
                  <a:gs pos="100000">
                    <a:srgbClr val="51396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D9EBD"/>
                  </a:gs>
                  <a:gs pos="20000">
                    <a:srgbClr val="2F9CB9"/>
                  </a:gs>
                  <a:gs pos="100000">
                    <a:srgbClr val="22768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07E20"/>
                  </a:gs>
                  <a:gs pos="20000">
                    <a:srgbClr val="EB7E24"/>
                  </a:gs>
                  <a:gs pos="100000">
                    <a:srgbClr val="B45F1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84A2D3"/>
                  </a:gs>
                  <a:gs pos="20000">
                    <a:srgbClr val="85A2D1"/>
                  </a:gs>
                  <a:gs pos="100000">
                    <a:srgbClr val="657B9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D68583"/>
                  </a:gs>
                  <a:gs pos="20000">
                    <a:srgbClr val="D38584"/>
                  </a:gs>
                  <a:gs pos="100000">
                    <a:srgbClr val="A1656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3A7CCB"/>
                  </a:gs>
                  <a:gs pos="20000">
                    <a:srgbClr val="3C7BC7"/>
                  </a:gs>
                  <a:gs pos="100000">
                    <a:srgbClr val="2C5D9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Janeiro!$B$131:$B$139</c:f>
              <c:strCache/>
            </c:strRef>
          </c:cat>
          <c:val>
            <c:numRef>
              <c:f>Janeiro!$C$131:$C$139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65"/>
          <c:y val="0.218"/>
          <c:w val="0.269"/>
          <c:h val="0.7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424242"/>
                </a:solidFill>
              </a:rPr>
              <a:t>Para onde vai meu dinheiro?</a:t>
            </a:r>
          </a:p>
        </c:rich>
      </c:tx>
      <c:layout>
        <c:manualLayout>
          <c:xMode val="factor"/>
          <c:yMode val="factor"/>
          <c:x val="-0.0465"/>
          <c:y val="0.007"/>
        </c:manualLayout>
      </c:layout>
      <c:spPr>
        <a:noFill/>
        <a:ln>
          <a:noFill/>
        </a:ln>
      </c:spPr>
    </c:title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2435"/>
          <c:w val="0.6345"/>
          <c:h val="0.689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326DB3"/>
                  </a:gs>
                  <a:gs pos="20000">
                    <a:srgbClr val="346CB0"/>
                  </a:gs>
                  <a:gs pos="100000">
                    <a:srgbClr val="2651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B73330"/>
                  </a:gs>
                  <a:gs pos="20000">
                    <a:srgbClr val="B33532"/>
                  </a:gs>
                  <a:gs pos="100000">
                    <a:srgbClr val="88262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8AB03D"/>
                  </a:gs>
                  <a:gs pos="20000">
                    <a:srgbClr val="89AD3E"/>
                  </a:gs>
                  <a:gs pos="100000">
                    <a:srgbClr val="6783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6D4C94"/>
                  </a:gs>
                  <a:gs pos="20000">
                    <a:srgbClr val="6C4D92"/>
                  </a:gs>
                  <a:gs pos="100000">
                    <a:srgbClr val="51396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D9EBD"/>
                  </a:gs>
                  <a:gs pos="20000">
                    <a:srgbClr val="2F9CB9"/>
                  </a:gs>
                  <a:gs pos="100000">
                    <a:srgbClr val="22768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07E20"/>
                  </a:gs>
                  <a:gs pos="20000">
                    <a:srgbClr val="EB7E24"/>
                  </a:gs>
                  <a:gs pos="100000">
                    <a:srgbClr val="B45F1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84A2D3"/>
                  </a:gs>
                  <a:gs pos="20000">
                    <a:srgbClr val="85A2D1"/>
                  </a:gs>
                  <a:gs pos="100000">
                    <a:srgbClr val="657B9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D68583"/>
                  </a:gs>
                  <a:gs pos="20000">
                    <a:srgbClr val="D38584"/>
                  </a:gs>
                  <a:gs pos="100000">
                    <a:srgbClr val="A1656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3A7CCB"/>
                  </a:gs>
                  <a:gs pos="20000">
                    <a:srgbClr val="3C7BC7"/>
                  </a:gs>
                  <a:gs pos="100000">
                    <a:srgbClr val="2C5D9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Outubro!$B$131:$B$139</c:f>
              <c:strCache/>
            </c:strRef>
          </c:cat>
          <c:val>
            <c:numRef>
              <c:f>Outubro!$C$131:$C$139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"/>
          <c:y val="0.2535"/>
          <c:w val="0.262"/>
          <c:h val="0.6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424242"/>
                </a:solidFill>
              </a:rPr>
              <a:t>Para onde vai meu dinheiro?</a:t>
            </a:r>
          </a:p>
        </c:rich>
      </c:tx>
      <c:layout>
        <c:manualLayout>
          <c:xMode val="factor"/>
          <c:yMode val="factor"/>
          <c:x val="-0.0465"/>
          <c:y val="0.007"/>
        </c:manualLayout>
      </c:layout>
      <c:spPr>
        <a:noFill/>
        <a:ln>
          <a:noFill/>
        </a:ln>
      </c:spPr>
    </c:title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2435"/>
          <c:w val="0.6345"/>
          <c:h val="0.689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326DB3"/>
                  </a:gs>
                  <a:gs pos="20000">
                    <a:srgbClr val="346CB0"/>
                  </a:gs>
                  <a:gs pos="100000">
                    <a:srgbClr val="2651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B73330"/>
                  </a:gs>
                  <a:gs pos="20000">
                    <a:srgbClr val="B33532"/>
                  </a:gs>
                  <a:gs pos="100000">
                    <a:srgbClr val="88262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8AB03D"/>
                  </a:gs>
                  <a:gs pos="20000">
                    <a:srgbClr val="89AD3E"/>
                  </a:gs>
                  <a:gs pos="100000">
                    <a:srgbClr val="6783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6D4C94"/>
                  </a:gs>
                  <a:gs pos="20000">
                    <a:srgbClr val="6C4D92"/>
                  </a:gs>
                  <a:gs pos="100000">
                    <a:srgbClr val="51396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D9EBD"/>
                  </a:gs>
                  <a:gs pos="20000">
                    <a:srgbClr val="2F9CB9"/>
                  </a:gs>
                  <a:gs pos="100000">
                    <a:srgbClr val="22768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07E20"/>
                  </a:gs>
                  <a:gs pos="20000">
                    <a:srgbClr val="EB7E24"/>
                  </a:gs>
                  <a:gs pos="100000">
                    <a:srgbClr val="B45F1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84A2D3"/>
                  </a:gs>
                  <a:gs pos="20000">
                    <a:srgbClr val="85A2D1"/>
                  </a:gs>
                  <a:gs pos="100000">
                    <a:srgbClr val="657B9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D68583"/>
                  </a:gs>
                  <a:gs pos="20000">
                    <a:srgbClr val="D38584"/>
                  </a:gs>
                  <a:gs pos="100000">
                    <a:srgbClr val="A1656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3A7CCB"/>
                  </a:gs>
                  <a:gs pos="20000">
                    <a:srgbClr val="3C7BC7"/>
                  </a:gs>
                  <a:gs pos="100000">
                    <a:srgbClr val="2C5D9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Novembro!$B$131:$B$139</c:f>
              <c:strCache/>
            </c:strRef>
          </c:cat>
          <c:val>
            <c:numRef>
              <c:f>Novembro!$C$131:$C$139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"/>
          <c:y val="0.2535"/>
          <c:w val="0.2585"/>
          <c:h val="0.6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424242"/>
                </a:solidFill>
              </a:rPr>
              <a:t>Para onde vai meu dinheiro?</a:t>
            </a:r>
          </a:p>
        </c:rich>
      </c:tx>
      <c:layout>
        <c:manualLayout>
          <c:xMode val="factor"/>
          <c:yMode val="factor"/>
          <c:x val="-0.0465"/>
          <c:y val="0.007"/>
        </c:manualLayout>
      </c:layout>
      <c:spPr>
        <a:noFill/>
        <a:ln>
          <a:noFill/>
        </a:ln>
      </c:spPr>
    </c:title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2435"/>
          <c:w val="0.6345"/>
          <c:h val="0.689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326DB3"/>
                  </a:gs>
                  <a:gs pos="20000">
                    <a:srgbClr val="346CB0"/>
                  </a:gs>
                  <a:gs pos="100000">
                    <a:srgbClr val="2651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B73330"/>
                  </a:gs>
                  <a:gs pos="20000">
                    <a:srgbClr val="B33532"/>
                  </a:gs>
                  <a:gs pos="100000">
                    <a:srgbClr val="88262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8AB03D"/>
                  </a:gs>
                  <a:gs pos="20000">
                    <a:srgbClr val="89AD3E"/>
                  </a:gs>
                  <a:gs pos="100000">
                    <a:srgbClr val="6783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6D4C94"/>
                  </a:gs>
                  <a:gs pos="20000">
                    <a:srgbClr val="6C4D92"/>
                  </a:gs>
                  <a:gs pos="100000">
                    <a:srgbClr val="51396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D9EBD"/>
                  </a:gs>
                  <a:gs pos="20000">
                    <a:srgbClr val="2F9CB9"/>
                  </a:gs>
                  <a:gs pos="100000">
                    <a:srgbClr val="22768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07E20"/>
                  </a:gs>
                  <a:gs pos="20000">
                    <a:srgbClr val="EB7E24"/>
                  </a:gs>
                  <a:gs pos="100000">
                    <a:srgbClr val="B45F1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84A2D3"/>
                  </a:gs>
                  <a:gs pos="20000">
                    <a:srgbClr val="85A2D1"/>
                  </a:gs>
                  <a:gs pos="100000">
                    <a:srgbClr val="657B9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D68583"/>
                  </a:gs>
                  <a:gs pos="20000">
                    <a:srgbClr val="D38584"/>
                  </a:gs>
                  <a:gs pos="100000">
                    <a:srgbClr val="A1656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3A7CCB"/>
                  </a:gs>
                  <a:gs pos="20000">
                    <a:srgbClr val="3C7BC7"/>
                  </a:gs>
                  <a:gs pos="100000">
                    <a:srgbClr val="2C5D9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Dezembro!$B$131:$B$139</c:f>
              <c:strCache/>
            </c:strRef>
          </c:cat>
          <c:val>
            <c:numRef>
              <c:f>Dezembro!$C$131:$C$139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"/>
          <c:y val="0.2535"/>
          <c:w val="0.269"/>
          <c:h val="0.6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1825"/>
          <c:w val="0.968"/>
          <c:h val="0.9305"/>
        </c:manualLayout>
      </c:layout>
      <c:barChart>
        <c:barDir val="col"/>
        <c:grouping val="clustered"/>
        <c:varyColors val="0"/>
        <c:axId val="28907728"/>
        <c:axId val="58842961"/>
      </c:barChart>
      <c:catAx>
        <c:axId val="289077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842961"/>
        <c:crosses val="autoZero"/>
        <c:auto val="1"/>
        <c:lblOffset val="100"/>
        <c:tickLblSkip val="1"/>
        <c:noMultiLvlLbl val="0"/>
      </c:catAx>
      <c:valAx>
        <c:axId val="588429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07728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424242"/>
                </a:solidFill>
              </a:rPr>
              <a:t>Para onde vai meu dinheiro?</a:t>
            </a:r>
          </a:p>
        </c:rich>
      </c:tx>
      <c:layout>
        <c:manualLayout>
          <c:xMode val="factor"/>
          <c:yMode val="factor"/>
          <c:x val="-0.09775"/>
          <c:y val="0.007"/>
        </c:manualLayout>
      </c:layout>
      <c:spPr>
        <a:noFill/>
        <a:ln>
          <a:noFill/>
        </a:ln>
      </c:spPr>
    </c:title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15"/>
          <c:y val="0.2425"/>
          <c:w val="0.63375"/>
          <c:h val="0.690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3A7CCB"/>
                  </a:gs>
                  <a:gs pos="20000">
                    <a:srgbClr val="3C7BC7"/>
                  </a:gs>
                  <a:gs pos="100000">
                    <a:srgbClr val="2C5D9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'Ano Consolidado'!#REF!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'Ano Consolidado'!#REF!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85"/>
          <c:y val="0.27325"/>
          <c:w val="0.24275"/>
          <c:h val="0.7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424242"/>
                </a:solidFill>
              </a:rPr>
              <a:t>Para onde vai meu dinheiro?</a:t>
            </a:r>
          </a:p>
        </c:rich>
      </c:tx>
      <c:layout>
        <c:manualLayout>
          <c:xMode val="factor"/>
          <c:yMode val="factor"/>
          <c:x val="-0.09775"/>
          <c:y val="0.007"/>
        </c:manualLayout>
      </c:layout>
      <c:spPr>
        <a:noFill/>
        <a:ln>
          <a:noFill/>
        </a:ln>
      </c:spPr>
    </c:title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15"/>
          <c:y val="0.2425"/>
          <c:w val="0.6335"/>
          <c:h val="0.690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326DB3"/>
                  </a:gs>
                  <a:gs pos="20000">
                    <a:srgbClr val="346CB0"/>
                  </a:gs>
                  <a:gs pos="100000">
                    <a:srgbClr val="2651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B73330"/>
                  </a:gs>
                  <a:gs pos="20000">
                    <a:srgbClr val="B33532"/>
                  </a:gs>
                  <a:gs pos="100000">
                    <a:srgbClr val="88262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8AB03D"/>
                  </a:gs>
                  <a:gs pos="20000">
                    <a:srgbClr val="89AD3E"/>
                  </a:gs>
                  <a:gs pos="100000">
                    <a:srgbClr val="6783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6D4C94"/>
                  </a:gs>
                  <a:gs pos="20000">
                    <a:srgbClr val="6C4D92"/>
                  </a:gs>
                  <a:gs pos="100000">
                    <a:srgbClr val="51396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D9EBD"/>
                  </a:gs>
                  <a:gs pos="20000">
                    <a:srgbClr val="2F9CB9"/>
                  </a:gs>
                  <a:gs pos="100000">
                    <a:srgbClr val="22768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07E20"/>
                  </a:gs>
                  <a:gs pos="20000">
                    <a:srgbClr val="EB7E24"/>
                  </a:gs>
                  <a:gs pos="100000">
                    <a:srgbClr val="B45F1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84A2D3"/>
                  </a:gs>
                  <a:gs pos="20000">
                    <a:srgbClr val="85A2D1"/>
                  </a:gs>
                  <a:gs pos="100000">
                    <a:srgbClr val="657B9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D68583"/>
                  </a:gs>
                  <a:gs pos="20000">
                    <a:srgbClr val="D38584"/>
                  </a:gs>
                  <a:gs pos="100000">
                    <a:srgbClr val="A1656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B6D189"/>
                  </a:gs>
                  <a:gs pos="20000">
                    <a:srgbClr val="B5CF8A"/>
                  </a:gs>
                  <a:gs pos="100000">
                    <a:srgbClr val="899E6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'Ano Consolidado'!$B$31:$B$39</c:f>
              <c:strCache/>
            </c:strRef>
          </c:cat>
          <c:val>
            <c:numRef>
              <c:f>'Ano Consolidado'!$C$31:$C$39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015"/>
          <c:y val="0.2685"/>
          <c:w val="0.24275"/>
          <c:h val="0.7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424242"/>
                </a:solidFill>
              </a:rPr>
              <a:t>Para onde vai meu dinheiro?</a:t>
            </a:r>
          </a:p>
        </c:rich>
      </c:tx>
      <c:layout>
        <c:manualLayout>
          <c:xMode val="factor"/>
          <c:yMode val="factor"/>
          <c:x val="-0.0465"/>
          <c:y val="0.007"/>
        </c:manualLayout>
      </c:layout>
      <c:spPr>
        <a:noFill/>
        <a:ln>
          <a:noFill/>
        </a:ln>
      </c:spPr>
    </c:title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2435"/>
          <c:w val="0.6345"/>
          <c:h val="0.689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326DB3"/>
                  </a:gs>
                  <a:gs pos="20000">
                    <a:srgbClr val="346CB0"/>
                  </a:gs>
                  <a:gs pos="100000">
                    <a:srgbClr val="2651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B73330"/>
                  </a:gs>
                  <a:gs pos="20000">
                    <a:srgbClr val="B33532"/>
                  </a:gs>
                  <a:gs pos="100000">
                    <a:srgbClr val="88262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8AB03D"/>
                  </a:gs>
                  <a:gs pos="20000">
                    <a:srgbClr val="89AD3E"/>
                  </a:gs>
                  <a:gs pos="100000">
                    <a:srgbClr val="6783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6D4C94"/>
                  </a:gs>
                  <a:gs pos="20000">
                    <a:srgbClr val="6C4D92"/>
                  </a:gs>
                  <a:gs pos="100000">
                    <a:srgbClr val="51396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D9EBD"/>
                  </a:gs>
                  <a:gs pos="20000">
                    <a:srgbClr val="2F9CB9"/>
                  </a:gs>
                  <a:gs pos="100000">
                    <a:srgbClr val="22768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07E20"/>
                  </a:gs>
                  <a:gs pos="20000">
                    <a:srgbClr val="EB7E24"/>
                  </a:gs>
                  <a:gs pos="100000">
                    <a:srgbClr val="B45F1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84A2D3"/>
                  </a:gs>
                  <a:gs pos="20000">
                    <a:srgbClr val="85A2D1"/>
                  </a:gs>
                  <a:gs pos="100000">
                    <a:srgbClr val="657B9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D68583"/>
                  </a:gs>
                  <a:gs pos="20000">
                    <a:srgbClr val="D38584"/>
                  </a:gs>
                  <a:gs pos="100000">
                    <a:srgbClr val="A1656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3A7CCB"/>
                  </a:gs>
                  <a:gs pos="20000">
                    <a:srgbClr val="3C7BC7"/>
                  </a:gs>
                  <a:gs pos="100000">
                    <a:srgbClr val="2C5D9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Fevereiro!$B$131:$B$139</c:f>
              <c:strCache/>
            </c:strRef>
          </c:cat>
          <c:val>
            <c:numRef>
              <c:f>Fevereiro!$C$131:$C$139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425"/>
          <c:y val="0.2465"/>
          <c:w val="0.269"/>
          <c:h val="0.6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424242"/>
                </a:solidFill>
              </a:rPr>
              <a:t>Para onde vai meu dinheiro?</a:t>
            </a:r>
          </a:p>
        </c:rich>
      </c:tx>
      <c:layout>
        <c:manualLayout>
          <c:xMode val="factor"/>
          <c:yMode val="factor"/>
          <c:x val="-0.0465"/>
          <c:y val="0.007"/>
        </c:manualLayout>
      </c:layout>
      <c:spPr>
        <a:noFill/>
        <a:ln>
          <a:noFill/>
        </a:ln>
      </c:spPr>
    </c:title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575"/>
          <c:y val="0.251"/>
          <c:w val="0.635"/>
          <c:h val="0.686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326DB3"/>
                  </a:gs>
                  <a:gs pos="20000">
                    <a:srgbClr val="346CB0"/>
                  </a:gs>
                  <a:gs pos="100000">
                    <a:srgbClr val="2651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B73330"/>
                  </a:gs>
                  <a:gs pos="20000">
                    <a:srgbClr val="B33532"/>
                  </a:gs>
                  <a:gs pos="100000">
                    <a:srgbClr val="88262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8AB03D"/>
                  </a:gs>
                  <a:gs pos="20000">
                    <a:srgbClr val="89AD3E"/>
                  </a:gs>
                  <a:gs pos="100000">
                    <a:srgbClr val="6783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6D4C94"/>
                  </a:gs>
                  <a:gs pos="20000">
                    <a:srgbClr val="6C4D92"/>
                  </a:gs>
                  <a:gs pos="100000">
                    <a:srgbClr val="51396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D9EBD"/>
                  </a:gs>
                  <a:gs pos="20000">
                    <a:srgbClr val="2F9CB9"/>
                  </a:gs>
                  <a:gs pos="100000">
                    <a:srgbClr val="22768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07E20"/>
                  </a:gs>
                  <a:gs pos="20000">
                    <a:srgbClr val="EB7E24"/>
                  </a:gs>
                  <a:gs pos="100000">
                    <a:srgbClr val="B45F1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84A2D3"/>
                  </a:gs>
                  <a:gs pos="20000">
                    <a:srgbClr val="85A2D1"/>
                  </a:gs>
                  <a:gs pos="100000">
                    <a:srgbClr val="657B9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D68583"/>
                  </a:gs>
                  <a:gs pos="20000">
                    <a:srgbClr val="D38584"/>
                  </a:gs>
                  <a:gs pos="100000">
                    <a:srgbClr val="A1656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3A7CCB"/>
                  </a:gs>
                  <a:gs pos="20000">
                    <a:srgbClr val="3C7BC7"/>
                  </a:gs>
                  <a:gs pos="100000">
                    <a:srgbClr val="2C5D9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Março!$B$131:$B$139</c:f>
              <c:strCache/>
            </c:strRef>
          </c:cat>
          <c:val>
            <c:numRef>
              <c:f>Março!$C$131:$C$139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"/>
          <c:y val="0.289"/>
          <c:w val="0.26375"/>
          <c:h val="0.6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424242"/>
                </a:solidFill>
              </a:rPr>
              <a:t>Para onde vai meu dinheiro?</a:t>
            </a:r>
          </a:p>
        </c:rich>
      </c:tx>
      <c:layout>
        <c:manualLayout>
          <c:xMode val="factor"/>
          <c:yMode val="factor"/>
          <c:x val="-0.0465"/>
          <c:y val="0.007"/>
        </c:manualLayout>
      </c:layout>
      <c:spPr>
        <a:noFill/>
        <a:ln>
          <a:noFill/>
        </a:ln>
      </c:spPr>
    </c:title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2435"/>
          <c:w val="0.6345"/>
          <c:h val="0.689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326DB3"/>
                  </a:gs>
                  <a:gs pos="20000">
                    <a:srgbClr val="346CB0"/>
                  </a:gs>
                  <a:gs pos="100000">
                    <a:srgbClr val="2651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B73330"/>
                  </a:gs>
                  <a:gs pos="20000">
                    <a:srgbClr val="B33532"/>
                  </a:gs>
                  <a:gs pos="100000">
                    <a:srgbClr val="88262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8AB03D"/>
                  </a:gs>
                  <a:gs pos="20000">
                    <a:srgbClr val="89AD3E"/>
                  </a:gs>
                  <a:gs pos="100000">
                    <a:srgbClr val="6783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6D4C94"/>
                  </a:gs>
                  <a:gs pos="20000">
                    <a:srgbClr val="6C4D92"/>
                  </a:gs>
                  <a:gs pos="100000">
                    <a:srgbClr val="51396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D9EBD"/>
                  </a:gs>
                  <a:gs pos="20000">
                    <a:srgbClr val="2F9CB9"/>
                  </a:gs>
                  <a:gs pos="100000">
                    <a:srgbClr val="22768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07E20"/>
                  </a:gs>
                  <a:gs pos="20000">
                    <a:srgbClr val="EB7E24"/>
                  </a:gs>
                  <a:gs pos="100000">
                    <a:srgbClr val="B45F1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84A2D3"/>
                  </a:gs>
                  <a:gs pos="20000">
                    <a:srgbClr val="85A2D1"/>
                  </a:gs>
                  <a:gs pos="100000">
                    <a:srgbClr val="657B9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D68583"/>
                  </a:gs>
                  <a:gs pos="20000">
                    <a:srgbClr val="D38584"/>
                  </a:gs>
                  <a:gs pos="100000">
                    <a:srgbClr val="A1656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3A7CCB"/>
                  </a:gs>
                  <a:gs pos="20000">
                    <a:srgbClr val="3C7BC7"/>
                  </a:gs>
                  <a:gs pos="100000">
                    <a:srgbClr val="2C5D9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Abril!$B$131:$B$139</c:f>
              <c:strCache/>
            </c:strRef>
          </c:cat>
          <c:val>
            <c:numRef>
              <c:f>Abril!$C$131:$C$139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35"/>
          <c:y val="0.263"/>
          <c:w val="0.262"/>
          <c:h val="0.6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424242"/>
                </a:solidFill>
              </a:rPr>
              <a:t>Para onde vai meu dinheiro?</a:t>
            </a:r>
          </a:p>
        </c:rich>
      </c:tx>
      <c:layout>
        <c:manualLayout>
          <c:xMode val="factor"/>
          <c:yMode val="factor"/>
          <c:x val="-0.0465"/>
          <c:y val="0.007"/>
        </c:manualLayout>
      </c:layout>
      <c:spPr>
        <a:noFill/>
        <a:ln>
          <a:noFill/>
        </a:ln>
      </c:spPr>
    </c:title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2435"/>
          <c:w val="0.6345"/>
          <c:h val="0.689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326DB3"/>
                  </a:gs>
                  <a:gs pos="20000">
                    <a:srgbClr val="346CB0"/>
                  </a:gs>
                  <a:gs pos="100000">
                    <a:srgbClr val="2651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B73330"/>
                  </a:gs>
                  <a:gs pos="20000">
                    <a:srgbClr val="B33532"/>
                  </a:gs>
                  <a:gs pos="100000">
                    <a:srgbClr val="88262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8AB03D"/>
                  </a:gs>
                  <a:gs pos="20000">
                    <a:srgbClr val="89AD3E"/>
                  </a:gs>
                  <a:gs pos="100000">
                    <a:srgbClr val="6783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6D4C94"/>
                  </a:gs>
                  <a:gs pos="20000">
                    <a:srgbClr val="6C4D92"/>
                  </a:gs>
                  <a:gs pos="100000">
                    <a:srgbClr val="51396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D9EBD"/>
                  </a:gs>
                  <a:gs pos="20000">
                    <a:srgbClr val="2F9CB9"/>
                  </a:gs>
                  <a:gs pos="100000">
                    <a:srgbClr val="22768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07E20"/>
                  </a:gs>
                  <a:gs pos="20000">
                    <a:srgbClr val="EB7E24"/>
                  </a:gs>
                  <a:gs pos="100000">
                    <a:srgbClr val="B45F1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84A2D3"/>
                  </a:gs>
                  <a:gs pos="20000">
                    <a:srgbClr val="85A2D1"/>
                  </a:gs>
                  <a:gs pos="100000">
                    <a:srgbClr val="657B9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D68583"/>
                  </a:gs>
                  <a:gs pos="20000">
                    <a:srgbClr val="D38584"/>
                  </a:gs>
                  <a:gs pos="100000">
                    <a:srgbClr val="A1656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3A7CCB"/>
                  </a:gs>
                  <a:gs pos="20000">
                    <a:srgbClr val="3C7BC7"/>
                  </a:gs>
                  <a:gs pos="100000">
                    <a:srgbClr val="2C5D9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Maio!$B$131:$B$139</c:f>
              <c:strCache/>
            </c:strRef>
          </c:cat>
          <c:val>
            <c:numRef>
              <c:f>Maio!$C$131:$C$139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"/>
          <c:y val="0.2535"/>
          <c:w val="0.26375"/>
          <c:h val="0.6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424242"/>
                </a:solidFill>
              </a:rPr>
              <a:t>Para onde vai meu dinheiro?</a:t>
            </a:r>
          </a:p>
        </c:rich>
      </c:tx>
      <c:layout>
        <c:manualLayout>
          <c:xMode val="factor"/>
          <c:yMode val="factor"/>
          <c:x val="-0.0465"/>
          <c:y val="0.007"/>
        </c:manualLayout>
      </c:layout>
      <c:spPr>
        <a:noFill/>
        <a:ln>
          <a:noFill/>
        </a:ln>
      </c:spPr>
    </c:title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2435"/>
          <c:w val="0.6345"/>
          <c:h val="0.689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326DB3"/>
                  </a:gs>
                  <a:gs pos="20000">
                    <a:srgbClr val="346CB0"/>
                  </a:gs>
                  <a:gs pos="100000">
                    <a:srgbClr val="2651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B73330"/>
                  </a:gs>
                  <a:gs pos="20000">
                    <a:srgbClr val="B33532"/>
                  </a:gs>
                  <a:gs pos="100000">
                    <a:srgbClr val="88262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8AB03D"/>
                  </a:gs>
                  <a:gs pos="20000">
                    <a:srgbClr val="89AD3E"/>
                  </a:gs>
                  <a:gs pos="100000">
                    <a:srgbClr val="6783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6D4C94"/>
                  </a:gs>
                  <a:gs pos="20000">
                    <a:srgbClr val="6C4D92"/>
                  </a:gs>
                  <a:gs pos="100000">
                    <a:srgbClr val="51396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D9EBD"/>
                  </a:gs>
                  <a:gs pos="20000">
                    <a:srgbClr val="2F9CB9"/>
                  </a:gs>
                  <a:gs pos="100000">
                    <a:srgbClr val="22768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07E20"/>
                  </a:gs>
                  <a:gs pos="20000">
                    <a:srgbClr val="EB7E24"/>
                  </a:gs>
                  <a:gs pos="100000">
                    <a:srgbClr val="B45F1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84A2D3"/>
                  </a:gs>
                  <a:gs pos="20000">
                    <a:srgbClr val="85A2D1"/>
                  </a:gs>
                  <a:gs pos="100000">
                    <a:srgbClr val="657B9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D68583"/>
                  </a:gs>
                  <a:gs pos="20000">
                    <a:srgbClr val="D38584"/>
                  </a:gs>
                  <a:gs pos="100000">
                    <a:srgbClr val="A1656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3A7CCB"/>
                  </a:gs>
                  <a:gs pos="20000">
                    <a:srgbClr val="3C7BC7"/>
                  </a:gs>
                  <a:gs pos="100000">
                    <a:srgbClr val="2C5D9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Junho!$B$131:$B$139</c:f>
              <c:strCache/>
            </c:strRef>
          </c:cat>
          <c:val>
            <c:numRef>
              <c:f>Junho!$C$131:$C$139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"/>
          <c:y val="0.2535"/>
          <c:w val="0.26725"/>
          <c:h val="0.6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424242"/>
                </a:solidFill>
              </a:rPr>
              <a:t>Para onde vai meu dinheiro?</a:t>
            </a:r>
          </a:p>
        </c:rich>
      </c:tx>
      <c:layout>
        <c:manualLayout>
          <c:xMode val="factor"/>
          <c:yMode val="factor"/>
          <c:x val="-0.0465"/>
          <c:y val="0.007"/>
        </c:manualLayout>
      </c:layout>
      <c:spPr>
        <a:noFill/>
        <a:ln>
          <a:noFill/>
        </a:ln>
      </c:spPr>
    </c:title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2435"/>
          <c:w val="0.6345"/>
          <c:h val="0.689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326DB3"/>
                  </a:gs>
                  <a:gs pos="20000">
                    <a:srgbClr val="346CB0"/>
                  </a:gs>
                  <a:gs pos="100000">
                    <a:srgbClr val="2651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B73330"/>
                  </a:gs>
                  <a:gs pos="20000">
                    <a:srgbClr val="B33532"/>
                  </a:gs>
                  <a:gs pos="100000">
                    <a:srgbClr val="88262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8AB03D"/>
                  </a:gs>
                  <a:gs pos="20000">
                    <a:srgbClr val="89AD3E"/>
                  </a:gs>
                  <a:gs pos="100000">
                    <a:srgbClr val="6783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6D4C94"/>
                  </a:gs>
                  <a:gs pos="20000">
                    <a:srgbClr val="6C4D92"/>
                  </a:gs>
                  <a:gs pos="100000">
                    <a:srgbClr val="51396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D9EBD"/>
                  </a:gs>
                  <a:gs pos="20000">
                    <a:srgbClr val="2F9CB9"/>
                  </a:gs>
                  <a:gs pos="100000">
                    <a:srgbClr val="22768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07E20"/>
                  </a:gs>
                  <a:gs pos="20000">
                    <a:srgbClr val="EB7E24"/>
                  </a:gs>
                  <a:gs pos="100000">
                    <a:srgbClr val="B45F1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84A2D3"/>
                  </a:gs>
                  <a:gs pos="20000">
                    <a:srgbClr val="85A2D1"/>
                  </a:gs>
                  <a:gs pos="100000">
                    <a:srgbClr val="657B9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D68583"/>
                  </a:gs>
                  <a:gs pos="20000">
                    <a:srgbClr val="D38584"/>
                  </a:gs>
                  <a:gs pos="100000">
                    <a:srgbClr val="A1656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3A7CCB"/>
                  </a:gs>
                  <a:gs pos="20000">
                    <a:srgbClr val="3C7BC7"/>
                  </a:gs>
                  <a:gs pos="100000">
                    <a:srgbClr val="2C5D9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Julho!$B$131:$B$139</c:f>
              <c:strCache/>
            </c:strRef>
          </c:cat>
          <c:val>
            <c:numRef>
              <c:f>Julho!$C$131:$C$139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35"/>
          <c:y val="0.26075"/>
          <c:w val="0.2585"/>
          <c:h val="0.6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424242"/>
                </a:solidFill>
              </a:rPr>
              <a:t>Para onde vai meu dinheiro?</a:t>
            </a:r>
          </a:p>
        </c:rich>
      </c:tx>
      <c:layout>
        <c:manualLayout>
          <c:xMode val="factor"/>
          <c:yMode val="factor"/>
          <c:x val="-0.0465"/>
          <c:y val="0.007"/>
        </c:manualLayout>
      </c:layout>
      <c:spPr>
        <a:noFill/>
        <a:ln>
          <a:noFill/>
        </a:ln>
      </c:spPr>
    </c:title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2435"/>
          <c:w val="0.6345"/>
          <c:h val="0.689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326DB3"/>
                  </a:gs>
                  <a:gs pos="20000">
                    <a:srgbClr val="346CB0"/>
                  </a:gs>
                  <a:gs pos="100000">
                    <a:srgbClr val="2651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B73330"/>
                  </a:gs>
                  <a:gs pos="20000">
                    <a:srgbClr val="B33532"/>
                  </a:gs>
                  <a:gs pos="100000">
                    <a:srgbClr val="88262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8AB03D"/>
                  </a:gs>
                  <a:gs pos="20000">
                    <a:srgbClr val="89AD3E"/>
                  </a:gs>
                  <a:gs pos="100000">
                    <a:srgbClr val="6783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6D4C94"/>
                  </a:gs>
                  <a:gs pos="20000">
                    <a:srgbClr val="6C4D92"/>
                  </a:gs>
                  <a:gs pos="100000">
                    <a:srgbClr val="51396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D9EBD"/>
                  </a:gs>
                  <a:gs pos="20000">
                    <a:srgbClr val="2F9CB9"/>
                  </a:gs>
                  <a:gs pos="100000">
                    <a:srgbClr val="22768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07E20"/>
                  </a:gs>
                  <a:gs pos="20000">
                    <a:srgbClr val="EB7E24"/>
                  </a:gs>
                  <a:gs pos="100000">
                    <a:srgbClr val="B45F1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84A2D3"/>
                  </a:gs>
                  <a:gs pos="20000">
                    <a:srgbClr val="85A2D1"/>
                  </a:gs>
                  <a:gs pos="100000">
                    <a:srgbClr val="657B9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D68583"/>
                  </a:gs>
                  <a:gs pos="20000">
                    <a:srgbClr val="D38584"/>
                  </a:gs>
                  <a:gs pos="100000">
                    <a:srgbClr val="A1656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3A7CCB"/>
                  </a:gs>
                  <a:gs pos="20000">
                    <a:srgbClr val="3C7BC7"/>
                  </a:gs>
                  <a:gs pos="100000">
                    <a:srgbClr val="2C5D9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Agosto!$B$131:$B$139</c:f>
              <c:strCache/>
            </c:strRef>
          </c:cat>
          <c:val>
            <c:numRef>
              <c:f>Agosto!$C$131:$C$139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75"/>
          <c:y val="0.2535"/>
          <c:w val="0.2655"/>
          <c:h val="0.6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424242"/>
                </a:solidFill>
              </a:rPr>
              <a:t>Para onde vai meu dinheiro?</a:t>
            </a:r>
          </a:p>
        </c:rich>
      </c:tx>
      <c:layout>
        <c:manualLayout>
          <c:xMode val="factor"/>
          <c:yMode val="factor"/>
          <c:x val="-0.0465"/>
          <c:y val="0.007"/>
        </c:manualLayout>
      </c:layout>
      <c:spPr>
        <a:noFill/>
        <a:ln>
          <a:noFill/>
        </a:ln>
      </c:spPr>
    </c:title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2435"/>
          <c:w val="0.6345"/>
          <c:h val="0.689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326DB3"/>
                  </a:gs>
                  <a:gs pos="20000">
                    <a:srgbClr val="346CB0"/>
                  </a:gs>
                  <a:gs pos="100000">
                    <a:srgbClr val="2651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B73330"/>
                  </a:gs>
                  <a:gs pos="20000">
                    <a:srgbClr val="B33532"/>
                  </a:gs>
                  <a:gs pos="100000">
                    <a:srgbClr val="88262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8AB03D"/>
                  </a:gs>
                  <a:gs pos="20000">
                    <a:srgbClr val="89AD3E"/>
                  </a:gs>
                  <a:gs pos="100000">
                    <a:srgbClr val="6783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6D4C94"/>
                  </a:gs>
                  <a:gs pos="20000">
                    <a:srgbClr val="6C4D92"/>
                  </a:gs>
                  <a:gs pos="100000">
                    <a:srgbClr val="51396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D9EBD"/>
                  </a:gs>
                  <a:gs pos="20000">
                    <a:srgbClr val="2F9CB9"/>
                  </a:gs>
                  <a:gs pos="100000">
                    <a:srgbClr val="22768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07E20"/>
                  </a:gs>
                  <a:gs pos="20000">
                    <a:srgbClr val="EB7E24"/>
                  </a:gs>
                  <a:gs pos="100000">
                    <a:srgbClr val="B45F1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84A2D3"/>
                  </a:gs>
                  <a:gs pos="20000">
                    <a:srgbClr val="85A2D1"/>
                  </a:gs>
                  <a:gs pos="100000">
                    <a:srgbClr val="657B9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D68583"/>
                  </a:gs>
                  <a:gs pos="20000">
                    <a:srgbClr val="D38584"/>
                  </a:gs>
                  <a:gs pos="100000">
                    <a:srgbClr val="A1656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3A7CCB"/>
                  </a:gs>
                  <a:gs pos="20000">
                    <a:srgbClr val="3C7BC7"/>
                  </a:gs>
                  <a:gs pos="100000">
                    <a:srgbClr val="2C5D9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Setembro!$B$131:$B$139</c:f>
              <c:strCache/>
            </c:strRef>
          </c:cat>
          <c:val>
            <c:numRef>
              <c:f>Setembro!$C$131:$C$139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"/>
          <c:y val="0.2535"/>
          <c:w val="0.2585"/>
          <c:h val="0.6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2</xdr:row>
      <xdr:rowOff>76200</xdr:rowOff>
    </xdr:from>
    <xdr:to>
      <xdr:col>2</xdr:col>
      <xdr:colOff>485775</xdr:colOff>
      <xdr:row>5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00050"/>
          <a:ext cx="16764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0.616</cdr:x>
      <cdr:y>0.892</cdr:y>
    </cdr:from>
    <cdr:to>
      <cdr:x>0.9905</cdr:x>
      <cdr:y>0.9985</cdr:y>
    </cdr:to>
    <cdr:sp>
      <cdr:nvSpPr>
        <cdr:cNvPr id="1" name="Text Box 1"/>
        <cdr:cNvSpPr txBox="1">
          <a:spLocks noChangeArrowheads="1"/>
        </cdr:cNvSpPr>
      </cdr:nvSpPr>
      <cdr:spPr>
        <a:xfrm>
          <a:off x="4010025" y="4838700"/>
          <a:ext cx="243840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O gráfico mostra a porcentagem gasta com cada categoria de despesa no mês todo, baseado na última coluna de totais.</a:t>
          </a:r>
        </a:p>
      </cdr:txBody>
    </cdr:sp>
  </cdr:relSizeAnchor>
  <cdr:relSizeAnchor xmlns:cdr="http://schemas.openxmlformats.org/drawingml/2006/chartDrawing">
    <cdr:from>
      <cdr:x>0.5425</cdr:x>
      <cdr:y>0.49525</cdr:y>
    </cdr:from>
    <cdr:to>
      <cdr:x>0.56225</cdr:x>
      <cdr:y>0.53075</cdr:y>
    </cdr:to>
    <cdr:sp>
      <cdr:nvSpPr>
        <cdr:cNvPr id="2" name="Text Box 2"/>
        <cdr:cNvSpPr txBox="1">
          <a:spLocks noChangeArrowheads="1"/>
        </cdr:cNvSpPr>
      </cdr:nvSpPr>
      <cdr:spPr>
        <a:xfrm>
          <a:off x="3533775" y="2686050"/>
          <a:ext cx="1333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1352550</xdr:colOff>
      <xdr:row>121</xdr:row>
      <xdr:rowOff>228600</xdr:rowOff>
    </xdr:from>
    <xdr:to>
      <xdr:col>8</xdr:col>
      <xdr:colOff>838200</xdr:colOff>
      <xdr:row>149</xdr:row>
      <xdr:rowOff>76200</xdr:rowOff>
    </xdr:to>
    <xdr:graphicFrame>
      <xdr:nvGraphicFramePr>
        <xdr:cNvPr id="1" name="Chart 3"/>
        <xdr:cNvGraphicFramePr/>
      </xdr:nvGraphicFramePr>
      <xdr:xfrm>
        <a:off x="5724525" y="25260300"/>
        <a:ext cx="6515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447675</xdr:colOff>
      <xdr:row>0</xdr:row>
      <xdr:rowOff>238125</xdr:rowOff>
    </xdr:from>
    <xdr:to>
      <xdr:col>1</xdr:col>
      <xdr:colOff>2124075</xdr:colOff>
      <xdr:row>2</xdr:row>
      <xdr:rowOff>333375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238125"/>
          <a:ext cx="1676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0.63275</cdr:x>
      <cdr:y>0.892</cdr:y>
    </cdr:from>
    <cdr:to>
      <cdr:x>0.99525</cdr:x>
      <cdr:y>0.99175</cdr:y>
    </cdr:to>
    <cdr:sp>
      <cdr:nvSpPr>
        <cdr:cNvPr id="1" name="Text Box 1"/>
        <cdr:cNvSpPr txBox="1">
          <a:spLocks noChangeArrowheads="1"/>
        </cdr:cNvSpPr>
      </cdr:nvSpPr>
      <cdr:spPr>
        <a:xfrm>
          <a:off x="4114800" y="4838700"/>
          <a:ext cx="236220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O gráfico mostra a porcentagem gasta com cada categoria de despesa no mês todo, baseado na última coluna de totais.</a:t>
          </a:r>
        </a:p>
      </cdr:txBody>
    </cdr:sp>
  </cdr:relSizeAnchor>
  <cdr:relSizeAnchor xmlns:cdr="http://schemas.openxmlformats.org/drawingml/2006/chartDrawing">
    <cdr:from>
      <cdr:x>0.54125</cdr:x>
      <cdr:y>0.496</cdr:y>
    </cdr:from>
    <cdr:to>
      <cdr:x>0.5605</cdr:x>
      <cdr:y>0.5315</cdr:y>
    </cdr:to>
    <cdr:sp>
      <cdr:nvSpPr>
        <cdr:cNvPr id="2" name="Text Box 2"/>
        <cdr:cNvSpPr txBox="1">
          <a:spLocks noChangeArrowheads="1"/>
        </cdr:cNvSpPr>
      </cdr:nvSpPr>
      <cdr:spPr>
        <a:xfrm>
          <a:off x="3524250" y="2686050"/>
          <a:ext cx="1238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1314450</xdr:colOff>
      <xdr:row>121</xdr:row>
      <xdr:rowOff>238125</xdr:rowOff>
    </xdr:from>
    <xdr:to>
      <xdr:col>8</xdr:col>
      <xdr:colOff>800100</xdr:colOff>
      <xdr:row>149</xdr:row>
      <xdr:rowOff>85725</xdr:rowOff>
    </xdr:to>
    <xdr:graphicFrame>
      <xdr:nvGraphicFramePr>
        <xdr:cNvPr id="1" name="Chart 2"/>
        <xdr:cNvGraphicFramePr/>
      </xdr:nvGraphicFramePr>
      <xdr:xfrm>
        <a:off x="5648325" y="25269825"/>
        <a:ext cx="6515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514350</xdr:colOff>
      <xdr:row>0</xdr:row>
      <xdr:rowOff>228600</xdr:rowOff>
    </xdr:from>
    <xdr:to>
      <xdr:col>1</xdr:col>
      <xdr:colOff>2190750</xdr:colOff>
      <xdr:row>2</xdr:row>
      <xdr:rowOff>314325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228600"/>
          <a:ext cx="1676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0.6605</cdr:x>
      <cdr:y>0.89425</cdr:y>
    </cdr:from>
    <cdr:to>
      <cdr:x>0.99325</cdr:x>
      <cdr:y>0.992</cdr:y>
    </cdr:to>
    <cdr:sp>
      <cdr:nvSpPr>
        <cdr:cNvPr id="1" name="Text Box 1"/>
        <cdr:cNvSpPr txBox="1">
          <a:spLocks noChangeArrowheads="1"/>
        </cdr:cNvSpPr>
      </cdr:nvSpPr>
      <cdr:spPr>
        <a:xfrm>
          <a:off x="4295775" y="4838700"/>
          <a:ext cx="21621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O gráfico mostra a porcentagem gasta com cada categoria de despesa no mês todo, baseado na última coluna de totais.</a:t>
          </a:r>
        </a:p>
      </cdr:txBody>
    </cdr:sp>
  </cdr:relSizeAnchor>
  <cdr:relSizeAnchor xmlns:cdr="http://schemas.openxmlformats.org/drawingml/2006/chartDrawing">
    <cdr:from>
      <cdr:x>0.5385</cdr:x>
      <cdr:y>0.499</cdr:y>
    </cdr:from>
    <cdr:to>
      <cdr:x>0.55775</cdr:x>
      <cdr:y>0.5345</cdr:y>
    </cdr:to>
    <cdr:sp>
      <cdr:nvSpPr>
        <cdr:cNvPr id="2" name="Text Box 2"/>
        <cdr:cNvSpPr txBox="1">
          <a:spLocks noChangeArrowheads="1"/>
        </cdr:cNvSpPr>
      </cdr:nvSpPr>
      <cdr:spPr>
        <a:xfrm>
          <a:off x="3495675" y="2695575"/>
          <a:ext cx="1238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1343025</xdr:colOff>
      <xdr:row>121</xdr:row>
      <xdr:rowOff>257175</xdr:rowOff>
    </xdr:from>
    <xdr:to>
      <xdr:col>8</xdr:col>
      <xdr:colOff>819150</xdr:colOff>
      <xdr:row>149</xdr:row>
      <xdr:rowOff>95250</xdr:rowOff>
    </xdr:to>
    <xdr:graphicFrame>
      <xdr:nvGraphicFramePr>
        <xdr:cNvPr id="1" name="Chart 3"/>
        <xdr:cNvGraphicFramePr/>
      </xdr:nvGraphicFramePr>
      <xdr:xfrm>
        <a:off x="5724525" y="25288875"/>
        <a:ext cx="65055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390525</xdr:colOff>
      <xdr:row>0</xdr:row>
      <xdr:rowOff>219075</xdr:rowOff>
    </xdr:from>
    <xdr:to>
      <xdr:col>1</xdr:col>
      <xdr:colOff>2066925</xdr:colOff>
      <xdr:row>2</xdr:row>
      <xdr:rowOff>304800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219075"/>
          <a:ext cx="1676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0.6295</cdr:x>
      <cdr:y>0.897</cdr:y>
    </cdr:from>
    <cdr:to>
      <cdr:x>0.99525</cdr:x>
      <cdr:y>0.99175</cdr:y>
    </cdr:to>
    <cdr:sp>
      <cdr:nvSpPr>
        <cdr:cNvPr id="1" name="Text Box 1"/>
        <cdr:cNvSpPr txBox="1">
          <a:spLocks noChangeArrowheads="1"/>
        </cdr:cNvSpPr>
      </cdr:nvSpPr>
      <cdr:spPr>
        <a:xfrm>
          <a:off x="4095750" y="4867275"/>
          <a:ext cx="23812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O gráfico mostra a porcentagem gasta com cada categoria de despesa no mês todo, baseado na última coluna de totais.</a:t>
          </a:r>
        </a:p>
      </cdr:txBody>
    </cdr:sp>
  </cdr:relSizeAnchor>
  <cdr:relSizeAnchor xmlns:cdr="http://schemas.openxmlformats.org/drawingml/2006/chartDrawing">
    <cdr:from>
      <cdr:x>0.54175</cdr:x>
      <cdr:y>0.496</cdr:y>
    </cdr:from>
    <cdr:to>
      <cdr:x>0.56175</cdr:x>
      <cdr:y>0.5315</cdr:y>
    </cdr:to>
    <cdr:sp>
      <cdr:nvSpPr>
        <cdr:cNvPr id="2" name="Text Box 2"/>
        <cdr:cNvSpPr txBox="1">
          <a:spLocks noChangeArrowheads="1"/>
        </cdr:cNvSpPr>
      </cdr:nvSpPr>
      <cdr:spPr>
        <a:xfrm>
          <a:off x="3524250" y="2686050"/>
          <a:ext cx="1333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1304925</xdr:colOff>
      <xdr:row>121</xdr:row>
      <xdr:rowOff>266700</xdr:rowOff>
    </xdr:from>
    <xdr:to>
      <xdr:col>8</xdr:col>
      <xdr:colOff>790575</xdr:colOff>
      <xdr:row>149</xdr:row>
      <xdr:rowOff>114300</xdr:rowOff>
    </xdr:to>
    <xdr:graphicFrame>
      <xdr:nvGraphicFramePr>
        <xdr:cNvPr id="1" name="Chart 3"/>
        <xdr:cNvGraphicFramePr/>
      </xdr:nvGraphicFramePr>
      <xdr:xfrm>
        <a:off x="5686425" y="25298400"/>
        <a:ext cx="6515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447675</xdr:colOff>
      <xdr:row>0</xdr:row>
      <xdr:rowOff>219075</xdr:rowOff>
    </xdr:from>
    <xdr:to>
      <xdr:col>1</xdr:col>
      <xdr:colOff>2124075</xdr:colOff>
      <xdr:row>2</xdr:row>
      <xdr:rowOff>304800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219075"/>
          <a:ext cx="1676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0.6295</cdr:x>
      <cdr:y>0.892</cdr:y>
    </cdr:from>
    <cdr:to>
      <cdr:x>0.99825</cdr:x>
      <cdr:y>0.99175</cdr:y>
    </cdr:to>
    <cdr:sp>
      <cdr:nvSpPr>
        <cdr:cNvPr id="1" name="Text Box 1"/>
        <cdr:cNvSpPr txBox="1">
          <a:spLocks noChangeArrowheads="1"/>
        </cdr:cNvSpPr>
      </cdr:nvSpPr>
      <cdr:spPr>
        <a:xfrm>
          <a:off x="4095750" y="4838700"/>
          <a:ext cx="240030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O gráfico mostra a porcentagem gasta com cada categoria de despesa no mês todo, baseado na última coluna de totais.</a:t>
          </a:r>
        </a:p>
      </cdr:txBody>
    </cdr:sp>
  </cdr:relSizeAnchor>
  <cdr:relSizeAnchor xmlns:cdr="http://schemas.openxmlformats.org/drawingml/2006/chartDrawing">
    <cdr:from>
      <cdr:x>0.54175</cdr:x>
      <cdr:y>0.496</cdr:y>
    </cdr:from>
    <cdr:to>
      <cdr:x>0.56175</cdr:x>
      <cdr:y>0.5315</cdr:y>
    </cdr:to>
    <cdr:sp>
      <cdr:nvSpPr>
        <cdr:cNvPr id="2" name="Text Box 2"/>
        <cdr:cNvSpPr txBox="1">
          <a:spLocks noChangeArrowheads="1"/>
        </cdr:cNvSpPr>
      </cdr:nvSpPr>
      <cdr:spPr>
        <a:xfrm>
          <a:off x="3524250" y="2686050"/>
          <a:ext cx="1333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1314450</xdr:colOff>
      <xdr:row>121</xdr:row>
      <xdr:rowOff>228600</xdr:rowOff>
    </xdr:from>
    <xdr:to>
      <xdr:col>8</xdr:col>
      <xdr:colOff>800100</xdr:colOff>
      <xdr:row>149</xdr:row>
      <xdr:rowOff>76200</xdr:rowOff>
    </xdr:to>
    <xdr:graphicFrame>
      <xdr:nvGraphicFramePr>
        <xdr:cNvPr id="1" name="Chart 3"/>
        <xdr:cNvGraphicFramePr/>
      </xdr:nvGraphicFramePr>
      <xdr:xfrm>
        <a:off x="5686425" y="25260300"/>
        <a:ext cx="6515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409575</xdr:colOff>
      <xdr:row>0</xdr:row>
      <xdr:rowOff>200025</xdr:rowOff>
    </xdr:from>
    <xdr:to>
      <xdr:col>1</xdr:col>
      <xdr:colOff>2085975</xdr:colOff>
      <xdr:row>2</xdr:row>
      <xdr:rowOff>295275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200025"/>
          <a:ext cx="1676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0.55625</cdr:x>
      <cdr:y>0.93425</cdr:y>
    </cdr:from>
    <cdr:to>
      <cdr:x>0.55625</cdr:x>
      <cdr:y>0.935</cdr:y>
    </cdr:to>
    <cdr:sp>
      <cdr:nvSpPr>
        <cdr:cNvPr id="1" name="Text Box 1"/>
        <cdr:cNvSpPr txBox="1">
          <a:spLocks noChangeArrowheads="1"/>
        </cdr:cNvSpPr>
      </cdr:nvSpPr>
      <cdr:spPr>
        <a:xfrm>
          <a:off x="3619500" y="50577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O gráfico mostra a porcentagem gasta com cada categoria de despesa no mês todo, baseado na última coluna de totais.</a:t>
          </a:r>
        </a:p>
      </cdr:txBody>
    </cdr:sp>
  </cdr:relSizeAnchor>
  <cdr:relSizeAnchor xmlns:cdr="http://schemas.openxmlformats.org/drawingml/2006/chartDrawing">
    <cdr:from>
      <cdr:x>0.54175</cdr:x>
      <cdr:y>0.5</cdr:y>
    </cdr:from>
    <cdr:to>
      <cdr:x>0.5615</cdr:x>
      <cdr:y>0.53575</cdr:y>
    </cdr:to>
    <cdr:sp>
      <cdr:nvSpPr>
        <cdr:cNvPr id="2" name="Text Box 2"/>
        <cdr:cNvSpPr txBox="1">
          <a:spLocks noChangeArrowheads="1"/>
        </cdr:cNvSpPr>
      </cdr:nvSpPr>
      <cdr:spPr>
        <a:xfrm>
          <a:off x="3524250" y="2705100"/>
          <a:ext cx="1333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0.64625</cdr:x>
      <cdr:y>0.892</cdr:y>
    </cdr:from>
    <cdr:to>
      <cdr:x>0.987</cdr:x>
      <cdr:y>0.99175</cdr:y>
    </cdr:to>
    <cdr:sp>
      <cdr:nvSpPr>
        <cdr:cNvPr id="1" name="Text Box 1"/>
        <cdr:cNvSpPr txBox="1">
          <a:spLocks noChangeArrowheads="1"/>
        </cdr:cNvSpPr>
      </cdr:nvSpPr>
      <cdr:spPr>
        <a:xfrm>
          <a:off x="4210050" y="4838700"/>
          <a:ext cx="221932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O gráfico mostra a porcentagem gasta com cada categoria de despesa no mês todo, baseado na última coluna de totais.</a:t>
          </a:r>
        </a:p>
      </cdr:txBody>
    </cdr:sp>
  </cdr:relSizeAnchor>
  <cdr:relSizeAnchor xmlns:cdr="http://schemas.openxmlformats.org/drawingml/2006/chartDrawing">
    <cdr:from>
      <cdr:x>0.54175</cdr:x>
      <cdr:y>0.496</cdr:y>
    </cdr:from>
    <cdr:to>
      <cdr:x>0.5615</cdr:x>
      <cdr:y>0.5315</cdr:y>
    </cdr:to>
    <cdr:sp>
      <cdr:nvSpPr>
        <cdr:cNvPr id="2" name="Text Box 2"/>
        <cdr:cNvSpPr txBox="1">
          <a:spLocks noChangeArrowheads="1"/>
        </cdr:cNvSpPr>
      </cdr:nvSpPr>
      <cdr:spPr>
        <a:xfrm>
          <a:off x="3524250" y="2686050"/>
          <a:ext cx="1333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1314450</xdr:colOff>
      <xdr:row>121</xdr:row>
      <xdr:rowOff>266700</xdr:rowOff>
    </xdr:from>
    <xdr:to>
      <xdr:col>8</xdr:col>
      <xdr:colOff>800100</xdr:colOff>
      <xdr:row>149</xdr:row>
      <xdr:rowOff>114300</xdr:rowOff>
    </xdr:to>
    <xdr:graphicFrame>
      <xdr:nvGraphicFramePr>
        <xdr:cNvPr id="1" name="Chart 3"/>
        <xdr:cNvGraphicFramePr/>
      </xdr:nvGraphicFramePr>
      <xdr:xfrm>
        <a:off x="5715000" y="25298400"/>
        <a:ext cx="6515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381000</xdr:colOff>
      <xdr:row>0</xdr:row>
      <xdr:rowOff>266700</xdr:rowOff>
    </xdr:from>
    <xdr:to>
      <xdr:col>1</xdr:col>
      <xdr:colOff>2057400</xdr:colOff>
      <xdr:row>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266700"/>
          <a:ext cx="1676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0.64025</cdr:x>
      <cdr:y>0.892</cdr:y>
    </cdr:from>
    <cdr:to>
      <cdr:x>0.9965</cdr:x>
      <cdr:y>0.99175</cdr:y>
    </cdr:to>
    <cdr:sp>
      <cdr:nvSpPr>
        <cdr:cNvPr id="1" name="Text Box 1"/>
        <cdr:cNvSpPr txBox="1">
          <a:spLocks noChangeArrowheads="1"/>
        </cdr:cNvSpPr>
      </cdr:nvSpPr>
      <cdr:spPr>
        <a:xfrm>
          <a:off x="4162425" y="4838700"/>
          <a:ext cx="232410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O gráfico mostra a porcentagem gasta com cada categoria de despesa no mês todo, baseado na última coluna de totais.</a:t>
          </a:r>
        </a:p>
      </cdr:txBody>
    </cdr:sp>
  </cdr:relSizeAnchor>
  <cdr:relSizeAnchor xmlns:cdr="http://schemas.openxmlformats.org/drawingml/2006/chartDrawing">
    <cdr:from>
      <cdr:x>0.54175</cdr:x>
      <cdr:y>0.496</cdr:y>
    </cdr:from>
    <cdr:to>
      <cdr:x>0.56175</cdr:x>
      <cdr:y>0.5315</cdr:y>
    </cdr:to>
    <cdr:sp>
      <cdr:nvSpPr>
        <cdr:cNvPr id="2" name="Text Box 2"/>
        <cdr:cNvSpPr txBox="1">
          <a:spLocks noChangeArrowheads="1"/>
        </cdr:cNvSpPr>
      </cdr:nvSpPr>
      <cdr:spPr>
        <a:xfrm>
          <a:off x="3524250" y="2686050"/>
          <a:ext cx="1333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0</xdr:colOff>
      <xdr:row>121</xdr:row>
      <xdr:rowOff>304800</xdr:rowOff>
    </xdr:from>
    <xdr:to>
      <xdr:col>8</xdr:col>
      <xdr:colOff>847725</xdr:colOff>
      <xdr:row>149</xdr:row>
      <xdr:rowOff>152400</xdr:rowOff>
    </xdr:to>
    <xdr:graphicFrame>
      <xdr:nvGraphicFramePr>
        <xdr:cNvPr id="1" name="Chart 3"/>
        <xdr:cNvGraphicFramePr/>
      </xdr:nvGraphicFramePr>
      <xdr:xfrm>
        <a:off x="5762625" y="25336500"/>
        <a:ext cx="6515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400050</xdr:colOff>
      <xdr:row>0</xdr:row>
      <xdr:rowOff>200025</xdr:rowOff>
    </xdr:from>
    <xdr:to>
      <xdr:col>1</xdr:col>
      <xdr:colOff>2076450</xdr:colOff>
      <xdr:row>2</xdr:row>
      <xdr:rowOff>295275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200025"/>
          <a:ext cx="1676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</cdr:x>
      <cdr:y>0.892</cdr:y>
    </cdr:from>
    <cdr:to>
      <cdr:x>0.9905</cdr:x>
      <cdr:y>0.99175</cdr:y>
    </cdr:to>
    <cdr:sp>
      <cdr:nvSpPr>
        <cdr:cNvPr id="1" name="Text Box 1"/>
        <cdr:cNvSpPr txBox="1">
          <a:spLocks noChangeArrowheads="1"/>
        </cdr:cNvSpPr>
      </cdr:nvSpPr>
      <cdr:spPr>
        <a:xfrm>
          <a:off x="4019550" y="4838700"/>
          <a:ext cx="24288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O gráfico mostra a porcentagem gasta com cada categoria de despesa no mês todo, baseado na última coluna de totais.</a:t>
          </a:r>
        </a:p>
      </cdr:txBody>
    </cdr:sp>
  </cdr:relSizeAnchor>
  <cdr:relSizeAnchor xmlns:cdr="http://schemas.openxmlformats.org/drawingml/2006/chartDrawing">
    <cdr:from>
      <cdr:x>0.54175</cdr:x>
      <cdr:y>0.496</cdr:y>
    </cdr:from>
    <cdr:to>
      <cdr:x>0.56175</cdr:x>
      <cdr:y>0.5315</cdr:y>
    </cdr:to>
    <cdr:sp>
      <cdr:nvSpPr>
        <cdr:cNvPr id="2" name="Text Box 2"/>
        <cdr:cNvSpPr txBox="1">
          <a:spLocks noChangeArrowheads="1"/>
        </cdr:cNvSpPr>
      </cdr:nvSpPr>
      <cdr:spPr>
        <a:xfrm>
          <a:off x="3524250" y="2686050"/>
          <a:ext cx="1333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1314450</xdr:colOff>
      <xdr:row>121</xdr:row>
      <xdr:rowOff>276225</xdr:rowOff>
    </xdr:from>
    <xdr:to>
      <xdr:col>8</xdr:col>
      <xdr:colOff>800100</xdr:colOff>
      <xdr:row>149</xdr:row>
      <xdr:rowOff>85725</xdr:rowOff>
    </xdr:to>
    <xdr:graphicFrame>
      <xdr:nvGraphicFramePr>
        <xdr:cNvPr id="1" name="Chart 3"/>
        <xdr:cNvGraphicFramePr/>
      </xdr:nvGraphicFramePr>
      <xdr:xfrm>
        <a:off x="5753100" y="25307925"/>
        <a:ext cx="6515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409575</xdr:colOff>
      <xdr:row>0</xdr:row>
      <xdr:rowOff>190500</xdr:rowOff>
    </xdr:from>
    <xdr:to>
      <xdr:col>1</xdr:col>
      <xdr:colOff>2085975</xdr:colOff>
      <xdr:row>2</xdr:row>
      <xdr:rowOff>276225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190500"/>
          <a:ext cx="1676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0.509</cdr:x>
      <cdr:y>0.84475</cdr:y>
    </cdr:from>
    <cdr:to>
      <cdr:x>0.74475</cdr:x>
      <cdr:y>0.9935</cdr:y>
    </cdr:to>
    <cdr:sp>
      <cdr:nvSpPr>
        <cdr:cNvPr id="1" name="Text Box 1"/>
        <cdr:cNvSpPr txBox="1">
          <a:spLocks noChangeArrowheads="1"/>
        </cdr:cNvSpPr>
      </cdr:nvSpPr>
      <cdr:spPr>
        <a:xfrm>
          <a:off x="3981450" y="4286250"/>
          <a:ext cx="1847850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O gráfico mostra a porcentagem gasta com cada categoria de despesa no ano todo, baseado na última coluna de totais.</a:t>
          </a:r>
        </a:p>
      </cdr:txBody>
    </cdr:sp>
  </cdr:relSizeAnchor>
  <cdr:relSizeAnchor xmlns:cdr="http://schemas.openxmlformats.org/drawingml/2006/chartDrawing">
    <cdr:from>
      <cdr:x>0.46125</cdr:x>
      <cdr:y>0.514</cdr:y>
    </cdr:from>
    <cdr:to>
      <cdr:x>0.47325</cdr:x>
      <cdr:y>0.54875</cdr:y>
    </cdr:to>
    <cdr:sp>
      <cdr:nvSpPr>
        <cdr:cNvPr id="2" name="Text Box 2"/>
        <cdr:cNvSpPr txBox="1">
          <a:spLocks noChangeArrowheads="1"/>
        </cdr:cNvSpPr>
      </cdr:nvSpPr>
      <cdr:spPr>
        <a:xfrm>
          <a:off x="3609975" y="2600325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0.62925</cdr:x>
      <cdr:y>0.8665</cdr:y>
    </cdr:from>
    <cdr:to>
      <cdr:x>0.976</cdr:x>
      <cdr:y>0.9935</cdr:y>
    </cdr:to>
    <cdr:sp>
      <cdr:nvSpPr>
        <cdr:cNvPr id="1" name="Text Box 1"/>
        <cdr:cNvSpPr txBox="1">
          <a:spLocks noChangeArrowheads="1"/>
        </cdr:cNvSpPr>
      </cdr:nvSpPr>
      <cdr:spPr>
        <a:xfrm>
          <a:off x="4924425" y="4562475"/>
          <a:ext cx="271462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O gráfico mostra a porcentagem gasta com cada categoria de despesa no ano todo, baseado na última coluna de totais.</a:t>
          </a:r>
        </a:p>
      </cdr:txBody>
    </cdr:sp>
  </cdr:relSizeAnchor>
  <cdr:relSizeAnchor xmlns:cdr="http://schemas.openxmlformats.org/drawingml/2006/chartDrawing">
    <cdr:from>
      <cdr:x>0.50225</cdr:x>
      <cdr:y>0.507</cdr:y>
    </cdr:from>
    <cdr:to>
      <cdr:x>0.51825</cdr:x>
      <cdr:y>0.54175</cdr:y>
    </cdr:to>
    <cdr:sp>
      <cdr:nvSpPr>
        <cdr:cNvPr id="2" name="Text Box 2"/>
        <cdr:cNvSpPr txBox="1">
          <a:spLocks noChangeArrowheads="1"/>
        </cdr:cNvSpPr>
      </cdr:nvSpPr>
      <cdr:spPr>
        <a:xfrm>
          <a:off x="3924300" y="2667000"/>
          <a:ext cx="123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27</xdr:row>
      <xdr:rowOff>171450</xdr:rowOff>
    </xdr:from>
    <xdr:to>
      <xdr:col>14</xdr:col>
      <xdr:colOff>695325</xdr:colOff>
      <xdr:row>57</xdr:row>
      <xdr:rowOff>85725</xdr:rowOff>
    </xdr:to>
    <xdr:graphicFrame>
      <xdr:nvGraphicFramePr>
        <xdr:cNvPr id="1" name="Chart 59"/>
        <xdr:cNvGraphicFramePr/>
      </xdr:nvGraphicFramePr>
      <xdr:xfrm>
        <a:off x="5924550" y="5876925"/>
        <a:ext cx="78295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552450</xdr:colOff>
      <xdr:row>87</xdr:row>
      <xdr:rowOff>123825</xdr:rowOff>
    </xdr:from>
    <xdr:to>
      <xdr:col>13</xdr:col>
      <xdr:colOff>390525</xdr:colOff>
      <xdr:row>119</xdr:row>
      <xdr:rowOff>19050</xdr:rowOff>
    </xdr:to>
    <xdr:graphicFrame>
      <xdr:nvGraphicFramePr>
        <xdr:cNvPr id="2" name="Chart 3"/>
        <xdr:cNvGraphicFramePr/>
      </xdr:nvGraphicFramePr>
      <xdr:xfrm>
        <a:off x="4895850" y="16040100"/>
        <a:ext cx="7829550" cy="5076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4</xdr:col>
      <xdr:colOff>104775</xdr:colOff>
      <xdr:row>27</xdr:row>
      <xdr:rowOff>171450</xdr:rowOff>
    </xdr:from>
    <xdr:to>
      <xdr:col>14</xdr:col>
      <xdr:colOff>695325</xdr:colOff>
      <xdr:row>57</xdr:row>
      <xdr:rowOff>85725</xdr:rowOff>
    </xdr:to>
    <xdr:graphicFrame>
      <xdr:nvGraphicFramePr>
        <xdr:cNvPr id="3" name="Chart 3"/>
        <xdr:cNvGraphicFramePr/>
      </xdr:nvGraphicFramePr>
      <xdr:xfrm>
        <a:off x="5924550" y="5876925"/>
        <a:ext cx="7829550" cy="5267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666750</xdr:colOff>
      <xdr:row>0</xdr:row>
      <xdr:rowOff>95250</xdr:rowOff>
    </xdr:from>
    <xdr:to>
      <xdr:col>1</xdr:col>
      <xdr:colOff>2352675</xdr:colOff>
      <xdr:row>2</xdr:row>
      <xdr:rowOff>257175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2075" y="95250"/>
          <a:ext cx="1685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1314450</xdr:colOff>
      <xdr:row>121</xdr:row>
      <xdr:rowOff>295275</xdr:rowOff>
    </xdr:from>
    <xdr:to>
      <xdr:col>8</xdr:col>
      <xdr:colOff>800100</xdr:colOff>
      <xdr:row>149</xdr:row>
      <xdr:rowOff>133350</xdr:rowOff>
    </xdr:to>
    <xdr:graphicFrame>
      <xdr:nvGraphicFramePr>
        <xdr:cNvPr id="1" name="Chart 3"/>
        <xdr:cNvGraphicFramePr/>
      </xdr:nvGraphicFramePr>
      <xdr:xfrm>
        <a:off x="5867400" y="25288875"/>
        <a:ext cx="65151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342900</xdr:colOff>
      <xdr:row>0</xdr:row>
      <xdr:rowOff>238125</xdr:rowOff>
    </xdr:from>
    <xdr:to>
      <xdr:col>1</xdr:col>
      <xdr:colOff>2019300</xdr:colOff>
      <xdr:row>2</xdr:row>
      <xdr:rowOff>333375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238125"/>
          <a:ext cx="1676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0.575</cdr:x>
      <cdr:y>0.9175</cdr:y>
    </cdr:from>
    <cdr:to>
      <cdr:x>0.99325</cdr:x>
      <cdr:y>0.99425</cdr:y>
    </cdr:to>
    <cdr:sp>
      <cdr:nvSpPr>
        <cdr:cNvPr id="1" name="Text Box 1"/>
        <cdr:cNvSpPr txBox="1">
          <a:spLocks noChangeArrowheads="1"/>
        </cdr:cNvSpPr>
      </cdr:nvSpPr>
      <cdr:spPr>
        <a:xfrm>
          <a:off x="3733800" y="4972050"/>
          <a:ext cx="27241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O gráfico mostra a porcentagem gasta com cada categoria de despesa no mês todo, baseado na última coluna de totais.</a:t>
          </a:r>
        </a:p>
      </cdr:txBody>
    </cdr:sp>
  </cdr:relSizeAnchor>
  <cdr:relSizeAnchor xmlns:cdr="http://schemas.openxmlformats.org/drawingml/2006/chartDrawing">
    <cdr:from>
      <cdr:x>0.538</cdr:x>
      <cdr:y>0.49975</cdr:y>
    </cdr:from>
    <cdr:to>
      <cdr:x>0.556</cdr:x>
      <cdr:y>0.53525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95675" y="2705100"/>
          <a:ext cx="1143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1343025</xdr:colOff>
      <xdr:row>121</xdr:row>
      <xdr:rowOff>257175</xdr:rowOff>
    </xdr:from>
    <xdr:to>
      <xdr:col>8</xdr:col>
      <xdr:colOff>819150</xdr:colOff>
      <xdr:row>149</xdr:row>
      <xdr:rowOff>95250</xdr:rowOff>
    </xdr:to>
    <xdr:graphicFrame>
      <xdr:nvGraphicFramePr>
        <xdr:cNvPr id="1" name="Chart 2"/>
        <xdr:cNvGraphicFramePr/>
      </xdr:nvGraphicFramePr>
      <xdr:xfrm>
        <a:off x="5791200" y="25288875"/>
        <a:ext cx="65055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400050</xdr:colOff>
      <xdr:row>0</xdr:row>
      <xdr:rowOff>276225</xdr:rowOff>
    </xdr:from>
    <xdr:to>
      <xdr:col>1</xdr:col>
      <xdr:colOff>2076450</xdr:colOff>
      <xdr:row>3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276225"/>
          <a:ext cx="1676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0.89775</cdr:y>
    </cdr:from>
    <cdr:to>
      <cdr:x>0.99825</cdr:x>
      <cdr:y>0.995</cdr:y>
    </cdr:to>
    <cdr:sp>
      <cdr:nvSpPr>
        <cdr:cNvPr id="1" name="Text Box 1"/>
        <cdr:cNvSpPr txBox="1">
          <a:spLocks noChangeArrowheads="1"/>
        </cdr:cNvSpPr>
      </cdr:nvSpPr>
      <cdr:spPr>
        <a:xfrm>
          <a:off x="3933825" y="4857750"/>
          <a:ext cx="256222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O gráfico mostra a porcentagem gasta com cada categoria de despesa no mês todo, baseado na última coluna de totais.</a:t>
          </a:r>
        </a:p>
      </cdr:txBody>
    </cdr:sp>
  </cdr:relSizeAnchor>
  <cdr:relSizeAnchor xmlns:cdr="http://schemas.openxmlformats.org/drawingml/2006/chartDrawing">
    <cdr:from>
      <cdr:x>0.53825</cdr:x>
      <cdr:y>0.505</cdr:y>
    </cdr:from>
    <cdr:to>
      <cdr:x>0.55825</cdr:x>
      <cdr:y>0.5405</cdr:y>
    </cdr:to>
    <cdr:sp>
      <cdr:nvSpPr>
        <cdr:cNvPr id="2" name="Text Box 2"/>
        <cdr:cNvSpPr txBox="1">
          <a:spLocks noChangeArrowheads="1"/>
        </cdr:cNvSpPr>
      </cdr:nvSpPr>
      <cdr:spPr>
        <a:xfrm>
          <a:off x="3505200" y="2733675"/>
          <a:ext cx="1333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1295400</xdr:colOff>
      <xdr:row>121</xdr:row>
      <xdr:rowOff>257175</xdr:rowOff>
    </xdr:from>
    <xdr:to>
      <xdr:col>8</xdr:col>
      <xdr:colOff>781050</xdr:colOff>
      <xdr:row>149</xdr:row>
      <xdr:rowOff>95250</xdr:rowOff>
    </xdr:to>
    <xdr:graphicFrame>
      <xdr:nvGraphicFramePr>
        <xdr:cNvPr id="1" name="Chart 3"/>
        <xdr:cNvGraphicFramePr/>
      </xdr:nvGraphicFramePr>
      <xdr:xfrm>
        <a:off x="5676900" y="25288875"/>
        <a:ext cx="65151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447675</xdr:colOff>
      <xdr:row>0</xdr:row>
      <xdr:rowOff>266700</xdr:rowOff>
    </xdr:from>
    <xdr:to>
      <xdr:col>1</xdr:col>
      <xdr:colOff>2124075</xdr:colOff>
      <xdr:row>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266700"/>
          <a:ext cx="1676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0.60625</cdr:x>
      <cdr:y>0.8935</cdr:y>
    </cdr:from>
    <cdr:to>
      <cdr:x>0.99325</cdr:x>
      <cdr:y>0.99175</cdr:y>
    </cdr:to>
    <cdr:sp>
      <cdr:nvSpPr>
        <cdr:cNvPr id="1" name="Text Box 1"/>
        <cdr:cNvSpPr txBox="1">
          <a:spLocks noChangeArrowheads="1"/>
        </cdr:cNvSpPr>
      </cdr:nvSpPr>
      <cdr:spPr>
        <a:xfrm>
          <a:off x="3943350" y="4848225"/>
          <a:ext cx="25146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O gráfico mostra a porcentagem gasta com cada categoria de despesa no mês todo, baseado na última coluna de totais.</a:t>
          </a:r>
        </a:p>
      </cdr:txBody>
    </cdr:sp>
  </cdr:relSizeAnchor>
  <cdr:relSizeAnchor xmlns:cdr="http://schemas.openxmlformats.org/drawingml/2006/chartDrawing">
    <cdr:from>
      <cdr:x>0.5385</cdr:x>
      <cdr:y>0.50075</cdr:y>
    </cdr:from>
    <cdr:to>
      <cdr:x>0.55775</cdr:x>
      <cdr:y>0.5365</cdr:y>
    </cdr:to>
    <cdr:sp>
      <cdr:nvSpPr>
        <cdr:cNvPr id="2" name="Text Box 2"/>
        <cdr:cNvSpPr txBox="1">
          <a:spLocks noChangeArrowheads="1"/>
        </cdr:cNvSpPr>
      </cdr:nvSpPr>
      <cdr:spPr>
        <a:xfrm>
          <a:off x="3495675" y="2714625"/>
          <a:ext cx="1238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1343025</xdr:colOff>
      <xdr:row>121</xdr:row>
      <xdr:rowOff>238125</xdr:rowOff>
    </xdr:from>
    <xdr:to>
      <xdr:col>8</xdr:col>
      <xdr:colOff>819150</xdr:colOff>
      <xdr:row>149</xdr:row>
      <xdr:rowOff>85725</xdr:rowOff>
    </xdr:to>
    <xdr:graphicFrame>
      <xdr:nvGraphicFramePr>
        <xdr:cNvPr id="1" name="Chart 3"/>
        <xdr:cNvGraphicFramePr/>
      </xdr:nvGraphicFramePr>
      <xdr:xfrm>
        <a:off x="5753100" y="25269825"/>
        <a:ext cx="650557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447675</xdr:colOff>
      <xdr:row>0</xdr:row>
      <xdr:rowOff>219075</xdr:rowOff>
    </xdr:from>
    <xdr:to>
      <xdr:col>1</xdr:col>
      <xdr:colOff>2124075</xdr:colOff>
      <xdr:row>2</xdr:row>
      <xdr:rowOff>304800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219075"/>
          <a:ext cx="1676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24"/>
  <sheetViews>
    <sheetView tabSelected="1" zoomScalePageLayoutView="0" workbookViewId="0" topLeftCell="A1">
      <selection activeCell="A2" sqref="A2"/>
    </sheetView>
  </sheetViews>
  <sheetFormatPr defaultColWidth="11.57421875" defaultRowHeight="12.75"/>
  <cols>
    <col min="1" max="16384" width="11.421875" style="0" customWidth="1"/>
  </cols>
  <sheetData>
    <row r="1" s="86" customFormat="1" ht="12.75"/>
    <row r="2" s="86" customFormat="1" ht="12.75"/>
    <row r="3" s="86" customFormat="1" ht="12.75"/>
    <row r="4" s="86" customFormat="1" ht="12.75"/>
    <row r="5" s="86" customFormat="1" ht="12.75"/>
    <row r="6" spans="1:14" s="86" customFormat="1" ht="33">
      <c r="A6" s="165" t="s">
        <v>143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</row>
    <row r="7" s="86" customFormat="1" ht="12.75"/>
    <row r="8" s="86" customFormat="1" ht="12.75"/>
    <row r="9" spans="1:14" s="87" customFormat="1" ht="15.75">
      <c r="A9" s="166" t="s">
        <v>33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</row>
    <row r="10" s="86" customFormat="1" ht="12.75"/>
    <row r="11" s="86" customFormat="1" ht="18">
      <c r="A11" s="88" t="s">
        <v>139</v>
      </c>
    </row>
    <row r="12" s="86" customFormat="1" ht="18">
      <c r="A12" s="122" t="s">
        <v>140</v>
      </c>
    </row>
    <row r="13" s="86" customFormat="1" ht="18">
      <c r="A13" s="89"/>
    </row>
    <row r="14" s="86" customFormat="1" ht="18">
      <c r="A14" s="88" t="s">
        <v>117</v>
      </c>
    </row>
    <row r="15" s="86" customFormat="1" ht="18">
      <c r="A15" s="88"/>
    </row>
    <row r="16" s="86" customFormat="1" ht="18">
      <c r="A16" s="88" t="s">
        <v>118</v>
      </c>
    </row>
    <row r="17" s="86" customFormat="1" ht="18">
      <c r="A17" s="89"/>
    </row>
    <row r="18" s="86" customFormat="1" ht="18">
      <c r="A18" s="88" t="s">
        <v>119</v>
      </c>
    </row>
    <row r="19" s="86" customFormat="1" ht="18">
      <c r="A19" s="88"/>
    </row>
    <row r="20" s="86" customFormat="1" ht="18">
      <c r="A20" s="164" t="s">
        <v>141</v>
      </c>
    </row>
    <row r="21" s="86" customFormat="1" ht="12.75">
      <c r="A21" s="90"/>
    </row>
    <row r="22" spans="1:15" s="89" customFormat="1" ht="46.5" customHeight="1">
      <c r="A22" s="167" t="s">
        <v>120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</row>
    <row r="23" s="86" customFormat="1" ht="12.75"/>
    <row r="24" s="86" customFormat="1" ht="12.75">
      <c r="A24" s="91"/>
    </row>
    <row r="25" s="86" customFormat="1" ht="12.75"/>
    <row r="26" s="86" customFormat="1" ht="12.75"/>
    <row r="27" s="86" customFormat="1" ht="12.75"/>
    <row r="28" s="86" customFormat="1" ht="12.75"/>
    <row r="29" s="86" customFormat="1" ht="12.75"/>
    <row r="30" s="86" customFormat="1" ht="12.75"/>
    <row r="31" s="86" customFormat="1" ht="12.75"/>
    <row r="32" s="86" customFormat="1" ht="12.75"/>
    <row r="33" s="86" customFormat="1" ht="12.75"/>
    <row r="34" s="86" customFormat="1" ht="12.75"/>
    <row r="35" s="86" customFormat="1" ht="12.75"/>
    <row r="36" s="86" customFormat="1" ht="12.75"/>
    <row r="37" s="86" customFormat="1" ht="12.75"/>
    <row r="38" s="86" customFormat="1" ht="12.75"/>
    <row r="39" s="86" customFormat="1" ht="12.75"/>
    <row r="40" s="86" customFormat="1" ht="12.75"/>
    <row r="41" s="86" customFormat="1" ht="12.75"/>
    <row r="42" s="86" customFormat="1" ht="12.75"/>
    <row r="43" s="86" customFormat="1" ht="12.75"/>
    <row r="44" s="86" customFormat="1" ht="12.75"/>
    <row r="45" s="86" customFormat="1" ht="12.75"/>
    <row r="46" s="86" customFormat="1" ht="12.75"/>
    <row r="47" s="86" customFormat="1" ht="12.75"/>
    <row r="48" s="86" customFormat="1" ht="12.75"/>
    <row r="49" s="86" customFormat="1" ht="12.75"/>
    <row r="50" s="86" customFormat="1" ht="12.75"/>
    <row r="51" s="86" customFormat="1" ht="12.75"/>
    <row r="52" s="86" customFormat="1" ht="12.75"/>
    <row r="53" s="86" customFormat="1" ht="12.75"/>
    <row r="54" s="86" customFormat="1" ht="12.75"/>
    <row r="55" s="86" customFormat="1" ht="12.75"/>
    <row r="56" s="86" customFormat="1" ht="12.75"/>
    <row r="57" s="86" customFormat="1" ht="12.75"/>
    <row r="58" s="86" customFormat="1" ht="12.75"/>
    <row r="59" s="86" customFormat="1" ht="12.75"/>
    <row r="60" s="86" customFormat="1" ht="12.75"/>
    <row r="61" s="86" customFormat="1" ht="12.75"/>
    <row r="62" s="86" customFormat="1" ht="12.75"/>
    <row r="63" s="86" customFormat="1" ht="12.75"/>
    <row r="64" s="86" customFormat="1" ht="12.75"/>
    <row r="65" s="86" customFormat="1" ht="12.75"/>
    <row r="66" s="86" customFormat="1" ht="12.75"/>
    <row r="67" s="86" customFormat="1" ht="12.75"/>
    <row r="68" s="86" customFormat="1" ht="12.75"/>
    <row r="69" s="86" customFormat="1" ht="12.75"/>
    <row r="70" s="86" customFormat="1" ht="12.75"/>
    <row r="71" s="86" customFormat="1" ht="12.75"/>
    <row r="72" s="86" customFormat="1" ht="12.75"/>
    <row r="73" s="86" customFormat="1" ht="12.75"/>
    <row r="74" s="86" customFormat="1" ht="12.75"/>
    <row r="75" s="86" customFormat="1" ht="12.75"/>
    <row r="76" s="86" customFormat="1" ht="12.75"/>
    <row r="77" s="86" customFormat="1" ht="12.75"/>
    <row r="78" s="86" customFormat="1" ht="12.75"/>
    <row r="79" s="86" customFormat="1" ht="12.75"/>
    <row r="80" s="86" customFormat="1" ht="12.75"/>
    <row r="81" s="86" customFormat="1" ht="12.75"/>
    <row r="82" s="86" customFormat="1" ht="12.75"/>
    <row r="83" s="86" customFormat="1" ht="12.75"/>
    <row r="84" s="86" customFormat="1" ht="12.75"/>
    <row r="85" s="86" customFormat="1" ht="12.75"/>
    <row r="86" s="86" customFormat="1" ht="12.75"/>
    <row r="87" s="86" customFormat="1" ht="12.75"/>
    <row r="88" s="86" customFormat="1" ht="12.75"/>
    <row r="89" s="86" customFormat="1" ht="12.75"/>
    <row r="90" s="86" customFormat="1" ht="12.75"/>
    <row r="91" s="86" customFormat="1" ht="12.75"/>
    <row r="92" s="86" customFormat="1" ht="12.75"/>
    <row r="93" s="86" customFormat="1" ht="12.75"/>
    <row r="94" s="86" customFormat="1" ht="12.75"/>
    <row r="95" s="86" customFormat="1" ht="12.75"/>
    <row r="96" s="86" customFormat="1" ht="12.75"/>
    <row r="97" s="86" customFormat="1" ht="12.75"/>
    <row r="98" s="86" customFormat="1" ht="12.75"/>
    <row r="99" s="86" customFormat="1" ht="12.75"/>
    <row r="100" s="86" customFormat="1" ht="12.75"/>
    <row r="101" s="86" customFormat="1" ht="12.75"/>
    <row r="102" s="86" customFormat="1" ht="12.75"/>
    <row r="103" s="86" customFormat="1" ht="12.75"/>
    <row r="104" s="86" customFormat="1" ht="12.75"/>
    <row r="105" s="86" customFormat="1" ht="12.75"/>
    <row r="106" s="86" customFormat="1" ht="12.75"/>
    <row r="107" s="86" customFormat="1" ht="12.75"/>
    <row r="108" s="86" customFormat="1" ht="12.75"/>
    <row r="109" s="86" customFormat="1" ht="12.75"/>
    <row r="110" s="86" customFormat="1" ht="12.75"/>
    <row r="111" s="86" customFormat="1" ht="12.75"/>
    <row r="112" s="86" customFormat="1" ht="12.75"/>
    <row r="113" s="86" customFormat="1" ht="12.75"/>
    <row r="114" s="86" customFormat="1" ht="12.75"/>
    <row r="115" s="86" customFormat="1" ht="12.75"/>
    <row r="116" s="86" customFormat="1" ht="12.75"/>
    <row r="117" s="86" customFormat="1" ht="12.75"/>
    <row r="118" s="86" customFormat="1" ht="12.75"/>
    <row r="119" s="86" customFormat="1" ht="12.75"/>
    <row r="120" s="86" customFormat="1" ht="12.75"/>
    <row r="121" s="86" customFormat="1" ht="12.75"/>
    <row r="122" s="86" customFormat="1" ht="12.75"/>
    <row r="123" s="86" customFormat="1" ht="12.75"/>
    <row r="124" s="86" customFormat="1" ht="12.75"/>
    <row r="125" s="86" customFormat="1" ht="12.75"/>
    <row r="126" s="86" customFormat="1" ht="12.75"/>
    <row r="127" s="86" customFormat="1" ht="12.75"/>
    <row r="128" s="86" customFormat="1" ht="12.75"/>
    <row r="129" s="86" customFormat="1" ht="12.75"/>
    <row r="130" s="86" customFormat="1" ht="12.75"/>
    <row r="131" s="86" customFormat="1" ht="12.75"/>
  </sheetData>
  <sheetProtection/>
  <mergeCells count="3">
    <mergeCell ref="A6:N6"/>
    <mergeCell ref="A9:N9"/>
    <mergeCell ref="A22:O22"/>
  </mergeCells>
  <printOptions/>
  <pageMargins left="0.787401575" right="0.787401575" top="0.984251969" bottom="0.984251969" header="0.3" footer="0.3"/>
  <pageSetup horizontalDpi="600" verticalDpi="6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C152"/>
  <sheetViews>
    <sheetView showGridLines="0" zoomScalePageLayoutView="0" workbookViewId="0" topLeftCell="A1">
      <pane xSplit="2" ySplit="4" topLeftCell="C12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" sqref="C1:I4"/>
    </sheetView>
  </sheetViews>
  <sheetFormatPr defaultColWidth="11.57421875" defaultRowHeight="12.75" outlineLevelRow="1"/>
  <cols>
    <col min="1" max="1" width="7.7109375" style="0" customWidth="1"/>
    <col min="2" max="2" width="45.421875" style="0" customWidth="1"/>
    <col min="3" max="3" width="12.421875" style="0" bestFit="1" customWidth="1"/>
    <col min="4" max="4" width="20.421875" style="0" customWidth="1"/>
    <col min="5" max="5" width="20.8515625" style="0" customWidth="1"/>
    <col min="6" max="6" width="19.421875" style="0" customWidth="1"/>
    <col min="7" max="7" width="33.421875" style="0" customWidth="1"/>
    <col min="8" max="8" width="11.28125" style="0" bestFit="1" customWidth="1"/>
    <col min="9" max="9" width="13.00390625" style="0" customWidth="1"/>
    <col min="10" max="10" width="2.7109375" style="0" customWidth="1"/>
    <col min="11" max="11" width="3.7109375" style="0" customWidth="1"/>
    <col min="12" max="16384" width="11.421875" style="0" customWidth="1"/>
  </cols>
  <sheetData>
    <row r="1" spans="1:9" s="3" customFormat="1" ht="33" customHeight="1">
      <c r="A1" s="61"/>
      <c r="B1" s="62"/>
      <c r="C1" s="168" t="s">
        <v>143</v>
      </c>
      <c r="D1" s="168"/>
      <c r="E1" s="168"/>
      <c r="F1" s="168"/>
      <c r="G1" s="168"/>
      <c r="H1" s="168"/>
      <c r="I1" s="168"/>
    </row>
    <row r="2" spans="1:9" s="3" customFormat="1" ht="25.5">
      <c r="A2" s="61"/>
      <c r="B2" s="62"/>
      <c r="C2" s="168"/>
      <c r="D2" s="168"/>
      <c r="E2" s="168"/>
      <c r="F2" s="168"/>
      <c r="G2" s="168"/>
      <c r="H2" s="168"/>
      <c r="I2" s="168"/>
    </row>
    <row r="3" spans="1:9" s="3" customFormat="1" ht="27" customHeight="1">
      <c r="A3" s="61"/>
      <c r="B3" s="62"/>
      <c r="C3" s="168"/>
      <c r="D3" s="168"/>
      <c r="E3" s="168"/>
      <c r="F3" s="168"/>
      <c r="G3" s="168"/>
      <c r="H3" s="168"/>
      <c r="I3" s="168"/>
    </row>
    <row r="4" spans="1:9" s="3" customFormat="1" ht="33.75" customHeight="1">
      <c r="A4" s="181" t="s">
        <v>110</v>
      </c>
      <c r="B4" s="181"/>
      <c r="C4" s="168"/>
      <c r="D4" s="168"/>
      <c r="E4" s="168"/>
      <c r="F4" s="168"/>
      <c r="G4" s="168"/>
      <c r="H4" s="168"/>
      <c r="I4" s="168"/>
    </row>
    <row r="5" spans="1:9" s="3" customFormat="1" ht="15.75" customHeight="1" thickBot="1">
      <c r="A5" s="59"/>
      <c r="B5" s="58"/>
      <c r="C5" s="60"/>
      <c r="D5" s="60"/>
      <c r="E5" s="60"/>
      <c r="F5" s="60"/>
      <c r="G5" s="60"/>
      <c r="H5" s="58"/>
      <c r="I5" s="60"/>
    </row>
    <row r="6" spans="1:25" s="1" customFormat="1" ht="16.5" thickBot="1">
      <c r="A6" s="182" t="s">
        <v>37</v>
      </c>
      <c r="B6" s="183"/>
      <c r="C6" s="92" t="s">
        <v>95</v>
      </c>
      <c r="D6" s="93" t="s">
        <v>102</v>
      </c>
      <c r="E6" s="93" t="s">
        <v>88</v>
      </c>
      <c r="F6" s="94" t="s">
        <v>103</v>
      </c>
      <c r="G6" s="27"/>
      <c r="I6"/>
      <c r="J6"/>
      <c r="K6"/>
      <c r="Q6"/>
      <c r="R6"/>
      <c r="S6"/>
      <c r="T6"/>
      <c r="U6"/>
      <c r="V6"/>
      <c r="W6"/>
      <c r="X6"/>
      <c r="Y6"/>
    </row>
    <row r="7" spans="1:7" ht="15" outlineLevel="1">
      <c r="A7" s="57"/>
      <c r="B7" s="33" t="s">
        <v>38</v>
      </c>
      <c r="C7" s="29"/>
      <c r="D7" s="29">
        <v>8000</v>
      </c>
      <c r="E7" s="84">
        <f aca="true" t="shared" si="0" ref="E7:E12">SUM(C7:D7)</f>
        <v>8000</v>
      </c>
      <c r="F7" s="95">
        <f aca="true" t="shared" si="1" ref="F7:F12">E7/E$13</f>
        <v>0.9060022650056625</v>
      </c>
      <c r="G7" s="28"/>
    </row>
    <row r="8" spans="1:7" ht="15" outlineLevel="1">
      <c r="A8" s="57"/>
      <c r="B8" s="34" t="s">
        <v>1</v>
      </c>
      <c r="C8" s="21"/>
      <c r="D8" s="21"/>
      <c r="E8" s="85">
        <f t="shared" si="0"/>
        <v>0</v>
      </c>
      <c r="F8" s="96">
        <f t="shared" si="1"/>
        <v>0</v>
      </c>
      <c r="G8" s="26"/>
    </row>
    <row r="9" spans="1:7" ht="15" outlineLevel="1">
      <c r="A9" s="57"/>
      <c r="B9" s="34" t="s">
        <v>2</v>
      </c>
      <c r="C9" s="21"/>
      <c r="D9" s="21"/>
      <c r="E9" s="85">
        <f t="shared" si="0"/>
        <v>0</v>
      </c>
      <c r="F9" s="96">
        <f t="shared" si="1"/>
        <v>0</v>
      </c>
      <c r="G9" s="26"/>
    </row>
    <row r="10" spans="1:7" ht="15" outlineLevel="1">
      <c r="A10" s="57"/>
      <c r="B10" s="34" t="s">
        <v>47</v>
      </c>
      <c r="C10" s="21">
        <v>800</v>
      </c>
      <c r="D10" s="21">
        <v>30</v>
      </c>
      <c r="E10" s="85">
        <f t="shared" si="0"/>
        <v>830</v>
      </c>
      <c r="F10" s="96">
        <f t="shared" si="1"/>
        <v>0.09399773499433749</v>
      </c>
      <c r="G10" s="26"/>
    </row>
    <row r="11" spans="1:7" ht="15" outlineLevel="1">
      <c r="A11" s="57"/>
      <c r="B11" s="34" t="s">
        <v>3</v>
      </c>
      <c r="C11" s="21"/>
      <c r="D11" s="21"/>
      <c r="E11" s="85">
        <f t="shared" si="0"/>
        <v>0</v>
      </c>
      <c r="F11" s="96">
        <f t="shared" si="1"/>
        <v>0</v>
      </c>
      <c r="G11" s="97"/>
    </row>
    <row r="12" spans="1:7" ht="45" outlineLevel="1">
      <c r="A12" s="57"/>
      <c r="B12" s="35" t="s">
        <v>104</v>
      </c>
      <c r="C12" s="21"/>
      <c r="D12" s="21"/>
      <c r="E12" s="85">
        <f t="shared" si="0"/>
        <v>0</v>
      </c>
      <c r="F12" s="96">
        <f t="shared" si="1"/>
        <v>0</v>
      </c>
      <c r="G12" s="26"/>
    </row>
    <row r="13" spans="1:8" ht="16.5" outlineLevel="1" thickBot="1">
      <c r="A13" s="121"/>
      <c r="B13" s="66" t="s">
        <v>99</v>
      </c>
      <c r="C13" s="65">
        <f>SUM(C7:C12)</f>
        <v>800</v>
      </c>
      <c r="D13" s="65">
        <f>SUM(D7:D12)</f>
        <v>8030</v>
      </c>
      <c r="E13" s="67">
        <f>SUM(C13:D13)</f>
        <v>8830</v>
      </c>
      <c r="F13" s="50">
        <v>1</v>
      </c>
      <c r="G13" s="25"/>
      <c r="H13" s="17"/>
    </row>
    <row r="14" spans="1:8" ht="14.25" outlineLevel="1" thickBot="1" thickTop="1">
      <c r="A14" s="5"/>
      <c r="B14" s="10"/>
      <c r="C14" s="24"/>
      <c r="D14" s="24"/>
      <c r="E14" s="24"/>
      <c r="F14" s="25"/>
      <c r="G14" s="25"/>
      <c r="H14" s="25"/>
    </row>
    <row r="15" spans="1:25" s="1" customFormat="1" ht="15.75">
      <c r="A15" s="171" t="s">
        <v>79</v>
      </c>
      <c r="B15" s="172"/>
      <c r="C15" s="55" t="s">
        <v>95</v>
      </c>
      <c r="D15" s="55" t="s">
        <v>101</v>
      </c>
      <c r="E15" s="55" t="s">
        <v>96</v>
      </c>
      <c r="F15" s="55" t="s">
        <v>97</v>
      </c>
      <c r="G15" s="55" t="s">
        <v>98</v>
      </c>
      <c r="H15" s="69" t="s">
        <v>88</v>
      </c>
      <c r="I15" s="56" t="s">
        <v>103</v>
      </c>
      <c r="J15"/>
      <c r="K15"/>
      <c r="Q15"/>
      <c r="R15"/>
      <c r="S15"/>
      <c r="T15"/>
      <c r="U15"/>
      <c r="V15"/>
      <c r="W15"/>
      <c r="X15"/>
      <c r="Y15"/>
    </row>
    <row r="16" spans="1:9" ht="15" outlineLevel="1">
      <c r="A16" s="57"/>
      <c r="B16" s="33" t="s">
        <v>123</v>
      </c>
      <c r="C16" s="41"/>
      <c r="D16" s="42">
        <v>2000</v>
      </c>
      <c r="E16" s="42"/>
      <c r="F16" s="42"/>
      <c r="G16" s="42"/>
      <c r="H16" s="83">
        <f>SUM(C16:G16)</f>
        <v>2000</v>
      </c>
      <c r="I16" s="45">
        <f aca="true" t="shared" si="2" ref="I16:I23">H16/H$24</f>
        <v>0.7272727272727273</v>
      </c>
    </row>
    <row r="17" spans="1:9" ht="15" outlineLevel="1">
      <c r="A17" s="57"/>
      <c r="B17" s="34" t="s">
        <v>72</v>
      </c>
      <c r="C17" s="43"/>
      <c r="D17" s="43"/>
      <c r="E17" s="43"/>
      <c r="F17" s="43"/>
      <c r="G17" s="43"/>
      <c r="H17" s="83">
        <f aca="true" t="shared" si="3" ref="H17:H23">SUM(C17:G17)</f>
        <v>0</v>
      </c>
      <c r="I17" s="45">
        <f t="shared" si="2"/>
        <v>0</v>
      </c>
    </row>
    <row r="18" spans="1:9" ht="15" outlineLevel="1">
      <c r="A18" s="57"/>
      <c r="B18" s="34" t="s">
        <v>121</v>
      </c>
      <c r="C18" s="43"/>
      <c r="D18" s="43"/>
      <c r="E18" s="43"/>
      <c r="F18" s="43"/>
      <c r="G18" s="43"/>
      <c r="H18" s="83">
        <f t="shared" si="3"/>
        <v>0</v>
      </c>
      <c r="I18" s="45">
        <f t="shared" si="2"/>
        <v>0</v>
      </c>
    </row>
    <row r="19" spans="1:9" ht="15" outlineLevel="1">
      <c r="A19" s="57"/>
      <c r="B19" s="34" t="s">
        <v>122</v>
      </c>
      <c r="C19" s="43"/>
      <c r="D19" s="43">
        <v>500</v>
      </c>
      <c r="E19" s="43"/>
      <c r="F19" s="43"/>
      <c r="G19" s="43"/>
      <c r="H19" s="83">
        <f t="shared" si="3"/>
        <v>500</v>
      </c>
      <c r="I19" s="45">
        <f>H19/H$24</f>
        <v>0.18181818181818182</v>
      </c>
    </row>
    <row r="20" spans="1:9" ht="15" outlineLevel="1">
      <c r="A20" s="57"/>
      <c r="B20" s="34" t="s">
        <v>73</v>
      </c>
      <c r="C20" s="43"/>
      <c r="D20" s="43"/>
      <c r="E20" s="43"/>
      <c r="F20" s="43"/>
      <c r="G20" s="43"/>
      <c r="H20" s="83">
        <f t="shared" si="3"/>
        <v>0</v>
      </c>
      <c r="I20" s="45">
        <f t="shared" si="2"/>
        <v>0</v>
      </c>
    </row>
    <row r="21" spans="1:9" ht="15" outlineLevel="1">
      <c r="A21" s="57"/>
      <c r="B21" s="34" t="s">
        <v>105</v>
      </c>
      <c r="C21" s="43">
        <v>20</v>
      </c>
      <c r="D21" s="43">
        <v>200</v>
      </c>
      <c r="E21" s="43"/>
      <c r="F21" s="43"/>
      <c r="G21" s="43"/>
      <c r="H21" s="83">
        <f t="shared" si="3"/>
        <v>220</v>
      </c>
      <c r="I21" s="45">
        <f t="shared" si="2"/>
        <v>0.08</v>
      </c>
    </row>
    <row r="22" spans="1:9" ht="15" outlineLevel="1">
      <c r="A22" s="57"/>
      <c r="B22" s="34" t="s">
        <v>125</v>
      </c>
      <c r="C22" s="43"/>
      <c r="D22" s="43">
        <v>30</v>
      </c>
      <c r="E22" s="43"/>
      <c r="G22" s="43"/>
      <c r="H22" s="83">
        <f t="shared" si="3"/>
        <v>30</v>
      </c>
      <c r="I22" s="45">
        <f t="shared" si="2"/>
        <v>0.01090909090909091</v>
      </c>
    </row>
    <row r="23" spans="1:12" ht="15" outlineLevel="1">
      <c r="A23" s="57"/>
      <c r="B23" s="36" t="s">
        <v>124</v>
      </c>
      <c r="C23" s="44"/>
      <c r="D23" s="44"/>
      <c r="E23" s="44"/>
      <c r="F23" s="44"/>
      <c r="G23" s="44"/>
      <c r="H23" s="83">
        <f t="shared" si="3"/>
        <v>0</v>
      </c>
      <c r="I23" s="45">
        <f t="shared" si="2"/>
        <v>0</v>
      </c>
      <c r="L23" s="98"/>
    </row>
    <row r="24" spans="1:9" ht="15.75" outlineLevel="1" thickBot="1">
      <c r="A24" s="63"/>
      <c r="B24" s="64" t="s">
        <v>88</v>
      </c>
      <c r="C24" s="65">
        <f>SUM(C16:C23)</f>
        <v>20</v>
      </c>
      <c r="D24" s="65">
        <f>SUM(D16:D23)</f>
        <v>2730</v>
      </c>
      <c r="E24" s="65">
        <f>SUM(E16:E23)</f>
        <v>0</v>
      </c>
      <c r="F24" s="65">
        <f>SUM(F16:F23)</f>
        <v>0</v>
      </c>
      <c r="G24" s="65">
        <f>SUM(G16:G23)</f>
        <v>0</v>
      </c>
      <c r="H24" s="83">
        <f>SUM(C24:G24)</f>
        <v>2750</v>
      </c>
      <c r="I24" s="47">
        <f>H24/H$24</f>
        <v>1</v>
      </c>
    </row>
    <row r="25" spans="1:8" ht="14.25" outlineLevel="1" thickBot="1" thickTop="1">
      <c r="A25" s="2"/>
      <c r="B25" s="2"/>
      <c r="C25" s="22"/>
      <c r="D25" s="22"/>
      <c r="E25" s="22"/>
      <c r="F25" s="40"/>
      <c r="G25" s="22"/>
      <c r="H25" s="22"/>
    </row>
    <row r="26" spans="1:9" ht="15.75" outlineLevel="1">
      <c r="A26" s="171" t="s">
        <v>5</v>
      </c>
      <c r="B26" s="172"/>
      <c r="C26" s="55" t="s">
        <v>95</v>
      </c>
      <c r="D26" s="55" t="s">
        <v>101</v>
      </c>
      <c r="E26" s="55" t="s">
        <v>96</v>
      </c>
      <c r="F26" s="55" t="s">
        <v>97</v>
      </c>
      <c r="G26" s="55" t="s">
        <v>98</v>
      </c>
      <c r="H26" s="69" t="s">
        <v>88</v>
      </c>
      <c r="I26" s="56" t="s">
        <v>103</v>
      </c>
    </row>
    <row r="27" spans="1:9" ht="15" outlineLevel="1">
      <c r="A27" s="68"/>
      <c r="B27" s="33" t="s">
        <v>6</v>
      </c>
      <c r="C27" s="29"/>
      <c r="D27" s="29">
        <v>500</v>
      </c>
      <c r="E27" s="29"/>
      <c r="F27" s="29"/>
      <c r="G27" s="29"/>
      <c r="H27" s="70">
        <f>SUM(C27:G27)</f>
        <v>500</v>
      </c>
      <c r="I27" s="45">
        <f>H27/H$40</f>
        <v>0.17271157167530224</v>
      </c>
    </row>
    <row r="28" spans="1:9" ht="15" outlineLevel="1">
      <c r="A28" s="68"/>
      <c r="B28" s="34" t="s">
        <v>7</v>
      </c>
      <c r="D28" s="21">
        <v>250</v>
      </c>
      <c r="E28" s="21"/>
      <c r="F28" s="21"/>
      <c r="G28" s="21"/>
      <c r="H28" s="70">
        <f aca="true" t="shared" si="4" ref="H28:H39">SUM(C28:G28)</f>
        <v>250</v>
      </c>
      <c r="I28" s="45">
        <f aca="true" t="shared" si="5" ref="I28:I40">H28/H$40</f>
        <v>0.08635578583765112</v>
      </c>
    </row>
    <row r="29" spans="1:9" ht="15" outlineLevel="1">
      <c r="A29" s="68"/>
      <c r="B29" s="34" t="s">
        <v>52</v>
      </c>
      <c r="C29" s="21"/>
      <c r="D29" s="21">
        <v>280</v>
      </c>
      <c r="E29" s="21"/>
      <c r="F29" s="21"/>
      <c r="G29" s="21"/>
      <c r="H29" s="70">
        <f t="shared" si="4"/>
        <v>280</v>
      </c>
      <c r="I29" s="45">
        <f t="shared" si="5"/>
        <v>0.09671848013816926</v>
      </c>
    </row>
    <row r="30" spans="1:9" ht="15">
      <c r="A30" s="68"/>
      <c r="B30" s="34" t="s">
        <v>8</v>
      </c>
      <c r="C30" s="21"/>
      <c r="D30" s="21">
        <v>120</v>
      </c>
      <c r="E30" s="21"/>
      <c r="F30" s="21"/>
      <c r="G30" s="21"/>
      <c r="H30" s="70">
        <f t="shared" si="4"/>
        <v>120</v>
      </c>
      <c r="I30" s="45">
        <f t="shared" si="5"/>
        <v>0.04145077720207254</v>
      </c>
    </row>
    <row r="31" spans="1:25" s="1" customFormat="1" ht="15">
      <c r="A31" s="68"/>
      <c r="B31" s="34" t="s">
        <v>46</v>
      </c>
      <c r="C31" s="21"/>
      <c r="D31" s="21">
        <v>30</v>
      </c>
      <c r="E31" s="21"/>
      <c r="F31" s="21"/>
      <c r="G31" s="21"/>
      <c r="H31" s="70">
        <f t="shared" si="4"/>
        <v>30</v>
      </c>
      <c r="I31" s="45">
        <f t="shared" si="5"/>
        <v>0.010362694300518135</v>
      </c>
      <c r="J31"/>
      <c r="K31"/>
      <c r="L31"/>
      <c r="M31"/>
      <c r="V31"/>
      <c r="W31"/>
      <c r="X31"/>
      <c r="Y31"/>
    </row>
    <row r="32" spans="1:9" ht="15" outlineLevel="1">
      <c r="A32" s="68"/>
      <c r="B32" s="34" t="s">
        <v>93</v>
      </c>
      <c r="C32" s="21"/>
      <c r="D32" s="21">
        <v>150</v>
      </c>
      <c r="E32" s="21" t="s">
        <v>49</v>
      </c>
      <c r="F32" s="21"/>
      <c r="G32" s="21"/>
      <c r="H32" s="70">
        <f t="shared" si="4"/>
        <v>150</v>
      </c>
      <c r="I32" s="45">
        <f t="shared" si="5"/>
        <v>0.05181347150259067</v>
      </c>
    </row>
    <row r="33" spans="1:9" ht="15" outlineLevel="1">
      <c r="A33" s="68"/>
      <c r="B33" s="34" t="s">
        <v>48</v>
      </c>
      <c r="C33" s="21"/>
      <c r="D33" s="21">
        <v>30</v>
      </c>
      <c r="E33" s="21"/>
      <c r="F33" s="21"/>
      <c r="G33" s="21"/>
      <c r="H33" s="70">
        <f t="shared" si="4"/>
        <v>30</v>
      </c>
      <c r="I33" s="45">
        <f t="shared" si="5"/>
        <v>0.010362694300518135</v>
      </c>
    </row>
    <row r="34" spans="1:9" ht="15" outlineLevel="1">
      <c r="A34" s="68"/>
      <c r="B34" s="34" t="s">
        <v>142</v>
      </c>
      <c r="C34" s="21"/>
      <c r="D34" s="21"/>
      <c r="E34" s="21">
        <v>15</v>
      </c>
      <c r="F34" s="21"/>
      <c r="G34" s="21"/>
      <c r="H34" s="70">
        <f t="shared" si="4"/>
        <v>15</v>
      </c>
      <c r="I34" s="45">
        <f t="shared" si="5"/>
        <v>0.0051813471502590676</v>
      </c>
    </row>
    <row r="35" spans="1:9" ht="15" outlineLevel="1">
      <c r="A35" s="68"/>
      <c r="B35" s="34" t="s">
        <v>54</v>
      </c>
      <c r="C35" s="30">
        <v>300</v>
      </c>
      <c r="D35" s="21"/>
      <c r="E35" s="21">
        <v>600</v>
      </c>
      <c r="F35" s="21"/>
      <c r="G35" s="21"/>
      <c r="H35" s="70">
        <f t="shared" si="4"/>
        <v>900</v>
      </c>
      <c r="I35" s="45">
        <f t="shared" si="5"/>
        <v>0.31088082901554404</v>
      </c>
    </row>
    <row r="36" spans="1:9" ht="15" outlineLevel="1">
      <c r="A36" s="68"/>
      <c r="B36" s="34" t="s">
        <v>50</v>
      </c>
      <c r="C36" s="21">
        <v>320</v>
      </c>
      <c r="D36" s="21"/>
      <c r="E36" s="21"/>
      <c r="F36" s="21"/>
      <c r="G36" s="21"/>
      <c r="H36" s="70">
        <f t="shared" si="4"/>
        <v>320</v>
      </c>
      <c r="I36" s="45">
        <f t="shared" si="5"/>
        <v>0.11053540587219343</v>
      </c>
    </row>
    <row r="37" spans="1:9" ht="15" outlineLevel="1">
      <c r="A37" s="68"/>
      <c r="B37" s="34" t="s">
        <v>9</v>
      </c>
      <c r="C37" s="21"/>
      <c r="D37" s="21"/>
      <c r="E37" s="21"/>
      <c r="F37" s="21"/>
      <c r="G37" s="21"/>
      <c r="H37" s="70">
        <f t="shared" si="4"/>
        <v>0</v>
      </c>
      <c r="I37" s="45">
        <f t="shared" si="5"/>
        <v>0</v>
      </c>
    </row>
    <row r="38" spans="1:9" ht="15" outlineLevel="1">
      <c r="A38" s="68"/>
      <c r="B38" s="34" t="s">
        <v>53</v>
      </c>
      <c r="C38" s="21"/>
      <c r="D38" s="21">
        <v>20</v>
      </c>
      <c r="E38" s="21"/>
      <c r="F38" s="21"/>
      <c r="G38" s="21"/>
      <c r="H38" s="70">
        <f t="shared" si="4"/>
        <v>20</v>
      </c>
      <c r="I38" s="45">
        <f t="shared" si="5"/>
        <v>0.0069084628670120895</v>
      </c>
    </row>
    <row r="39" spans="1:9" ht="45" outlineLevel="1">
      <c r="A39" s="68"/>
      <c r="B39" s="37" t="s">
        <v>70</v>
      </c>
      <c r="C39" s="21"/>
      <c r="D39" s="21"/>
      <c r="E39" s="21"/>
      <c r="F39" s="21">
        <v>180</v>
      </c>
      <c r="G39" s="21">
        <v>100</v>
      </c>
      <c r="H39" s="70">
        <f t="shared" si="4"/>
        <v>280</v>
      </c>
      <c r="I39" s="45">
        <f t="shared" si="5"/>
        <v>0.09671848013816926</v>
      </c>
    </row>
    <row r="40" spans="1:9" ht="16.5" outlineLevel="1" thickBot="1">
      <c r="A40" s="63"/>
      <c r="B40" s="64" t="s">
        <v>88</v>
      </c>
      <c r="C40" s="65">
        <f>SUM(C27:C39)</f>
        <v>620</v>
      </c>
      <c r="D40" s="65">
        <f>SUM(D27:D39)</f>
        <v>1380</v>
      </c>
      <c r="E40" s="65">
        <f>SUM(E27:E39)</f>
        <v>615</v>
      </c>
      <c r="F40" s="65">
        <f>SUM(F27:F39)</f>
        <v>180</v>
      </c>
      <c r="G40" s="65">
        <f>SUM(G27:G39)</f>
        <v>100</v>
      </c>
      <c r="H40" s="71">
        <f>SUM(C40:G40)</f>
        <v>2895</v>
      </c>
      <c r="I40" s="47">
        <f t="shared" si="5"/>
        <v>1</v>
      </c>
    </row>
    <row r="41" ht="14.25" thickBot="1" thickTop="1"/>
    <row r="42" spans="1:25" s="1" customFormat="1" ht="15.75">
      <c r="A42" s="169" t="s">
        <v>10</v>
      </c>
      <c r="B42" s="170"/>
      <c r="C42" s="55" t="s">
        <v>95</v>
      </c>
      <c r="D42" s="55" t="s">
        <v>101</v>
      </c>
      <c r="E42" s="55" t="s">
        <v>96</v>
      </c>
      <c r="F42" s="55" t="s">
        <v>97</v>
      </c>
      <c r="G42" s="55" t="s">
        <v>98</v>
      </c>
      <c r="H42" s="55" t="s">
        <v>88</v>
      </c>
      <c r="I42" s="56" t="s">
        <v>103</v>
      </c>
      <c r="J42"/>
      <c r="K42"/>
      <c r="L42"/>
      <c r="M42"/>
      <c r="V42"/>
      <c r="W42"/>
      <c r="X42"/>
      <c r="Y42"/>
    </row>
    <row r="43" spans="1:9" ht="15" outlineLevel="1">
      <c r="A43" s="68"/>
      <c r="B43" s="33" t="s">
        <v>11</v>
      </c>
      <c r="C43" s="31"/>
      <c r="D43" s="31">
        <v>300</v>
      </c>
      <c r="E43" s="31"/>
      <c r="F43" s="31"/>
      <c r="G43" s="31"/>
      <c r="H43" s="72">
        <f aca="true" t="shared" si="6" ref="H43:H50">SUM(C43:G43)</f>
        <v>300</v>
      </c>
      <c r="I43" s="45">
        <f>H43/H$51</f>
        <v>0.5</v>
      </c>
    </row>
    <row r="44" spans="1:9" ht="15" outlineLevel="1">
      <c r="A44" s="68"/>
      <c r="B44" s="34" t="s">
        <v>12</v>
      </c>
      <c r="C44" s="9"/>
      <c r="D44" s="9"/>
      <c r="E44" s="9"/>
      <c r="F44" s="9"/>
      <c r="G44" s="9">
        <v>150</v>
      </c>
      <c r="H44" s="72">
        <f t="shared" si="6"/>
        <v>150</v>
      </c>
      <c r="I44" s="45">
        <f aca="true" t="shared" si="7" ref="I44:I51">H44/H$51</f>
        <v>0.25</v>
      </c>
    </row>
    <row r="45" spans="1:9" ht="15" outlineLevel="1">
      <c r="A45" s="68"/>
      <c r="B45" s="34" t="s">
        <v>56</v>
      </c>
      <c r="C45" s="9"/>
      <c r="D45" s="9"/>
      <c r="E45" s="9"/>
      <c r="F45" s="9"/>
      <c r="G45" s="9"/>
      <c r="H45" s="72">
        <f t="shared" si="6"/>
        <v>0</v>
      </c>
      <c r="I45" s="45">
        <f t="shared" si="7"/>
        <v>0</v>
      </c>
    </row>
    <row r="46" spans="1:9" ht="15" outlineLevel="1">
      <c r="A46" s="68"/>
      <c r="B46" s="34" t="s">
        <v>13</v>
      </c>
      <c r="C46" s="9"/>
      <c r="D46" s="9"/>
      <c r="E46" s="9"/>
      <c r="F46" s="9"/>
      <c r="G46" s="9"/>
      <c r="H46" s="72">
        <f t="shared" si="6"/>
        <v>0</v>
      </c>
      <c r="I46" s="45">
        <f t="shared" si="7"/>
        <v>0</v>
      </c>
    </row>
    <row r="47" spans="1:9" ht="15" outlineLevel="1">
      <c r="A47" s="68"/>
      <c r="B47" s="34" t="s">
        <v>14</v>
      </c>
      <c r="C47" s="9">
        <v>10</v>
      </c>
      <c r="D47" s="9"/>
      <c r="E47" s="9">
        <v>60</v>
      </c>
      <c r="F47" s="9"/>
      <c r="G47" s="9"/>
      <c r="H47" s="72">
        <f t="shared" si="6"/>
        <v>70</v>
      </c>
      <c r="I47" s="45">
        <f t="shared" si="7"/>
        <v>0.11666666666666667</v>
      </c>
    </row>
    <row r="48" spans="1:9" ht="15" outlineLevel="1">
      <c r="A48" s="68"/>
      <c r="B48" s="34" t="s">
        <v>55</v>
      </c>
      <c r="C48" s="9"/>
      <c r="D48" s="9"/>
      <c r="E48" s="9"/>
      <c r="F48" s="9"/>
      <c r="G48" s="9"/>
      <c r="H48" s="72">
        <f t="shared" si="6"/>
        <v>0</v>
      </c>
      <c r="I48" s="45">
        <f t="shared" si="7"/>
        <v>0</v>
      </c>
    </row>
    <row r="49" spans="1:9" ht="15" outlineLevel="1">
      <c r="A49" s="68"/>
      <c r="B49" s="34" t="s">
        <v>58</v>
      </c>
      <c r="C49" s="9"/>
      <c r="D49" s="9"/>
      <c r="E49" s="9"/>
      <c r="F49" s="9"/>
      <c r="G49" s="9"/>
      <c r="H49" s="72">
        <f t="shared" si="6"/>
        <v>0</v>
      </c>
      <c r="I49" s="45">
        <f t="shared" si="7"/>
        <v>0</v>
      </c>
    </row>
    <row r="50" spans="1:9" ht="15" outlineLevel="1">
      <c r="A50" s="68"/>
      <c r="B50" s="36" t="s">
        <v>57</v>
      </c>
      <c r="C50" s="23">
        <v>0</v>
      </c>
      <c r="D50" s="23"/>
      <c r="E50" s="23"/>
      <c r="F50" s="23">
        <v>80</v>
      </c>
      <c r="G50" s="23"/>
      <c r="H50" s="72">
        <f t="shared" si="6"/>
        <v>80</v>
      </c>
      <c r="I50" s="45">
        <f t="shared" si="7"/>
        <v>0.13333333333333333</v>
      </c>
    </row>
    <row r="51" spans="1:9" ht="15.75" outlineLevel="1" thickBot="1">
      <c r="A51" s="63"/>
      <c r="B51" s="64" t="s">
        <v>88</v>
      </c>
      <c r="C51" s="64">
        <f>SUM(C43:C50)</f>
        <v>10</v>
      </c>
      <c r="D51" s="64">
        <f>SUM(D43:D50)</f>
        <v>300</v>
      </c>
      <c r="E51" s="64">
        <f>SUM(E43:E50)</f>
        <v>60</v>
      </c>
      <c r="F51" s="64">
        <f>SUM(F43:F50)</f>
        <v>80</v>
      </c>
      <c r="G51" s="64">
        <f>SUM(G43:G50)</f>
        <v>150</v>
      </c>
      <c r="H51" s="72">
        <f>SUM(C51:G51)</f>
        <v>600</v>
      </c>
      <c r="I51" s="47">
        <f t="shared" si="7"/>
        <v>1</v>
      </c>
    </row>
    <row r="52" spans="5:9" ht="14.25" outlineLevel="1" thickBot="1" thickTop="1">
      <c r="E52" s="12"/>
      <c r="I52" s="46"/>
    </row>
    <row r="53" spans="1:9" ht="15.75" outlineLevel="1">
      <c r="A53" s="169" t="s">
        <v>90</v>
      </c>
      <c r="B53" s="170"/>
      <c r="C53" s="55" t="s">
        <v>95</v>
      </c>
      <c r="D53" s="55" t="s">
        <v>101</v>
      </c>
      <c r="E53" s="55" t="s">
        <v>96</v>
      </c>
      <c r="F53" s="55" t="s">
        <v>97</v>
      </c>
      <c r="G53" s="55" t="s">
        <v>98</v>
      </c>
      <c r="H53" s="55" t="s">
        <v>88</v>
      </c>
      <c r="I53" s="56" t="s">
        <v>103</v>
      </c>
    </row>
    <row r="54" spans="1:9" ht="15">
      <c r="A54" s="68"/>
      <c r="B54" s="33" t="s">
        <v>59</v>
      </c>
      <c r="C54" s="31">
        <v>20</v>
      </c>
      <c r="D54" s="31"/>
      <c r="E54" s="31"/>
      <c r="F54" s="31"/>
      <c r="G54" s="31"/>
      <c r="H54" s="72">
        <f>SUM(C54:G$54)</f>
        <v>20</v>
      </c>
      <c r="I54" s="45">
        <f>H54/H$66</f>
        <v>0.036036036036036036</v>
      </c>
    </row>
    <row r="55" spans="1:9" ht="15">
      <c r="A55" s="68"/>
      <c r="B55" s="34" t="s">
        <v>60</v>
      </c>
      <c r="C55" s="9"/>
      <c r="D55" s="9"/>
      <c r="E55" s="9">
        <v>50</v>
      </c>
      <c r="F55" s="9"/>
      <c r="G55" s="9"/>
      <c r="H55" s="73">
        <f aca="true" t="shared" si="8" ref="H55:H66">SUM(C55:G55)</f>
        <v>50</v>
      </c>
      <c r="I55" s="45">
        <f aca="true" t="shared" si="9" ref="I55:I66">H55/H$66</f>
        <v>0.09009009009009009</v>
      </c>
    </row>
    <row r="56" spans="1:9" ht="15">
      <c r="A56" s="68"/>
      <c r="B56" s="34" t="s">
        <v>15</v>
      </c>
      <c r="C56" s="9"/>
      <c r="D56" s="9"/>
      <c r="E56" s="9"/>
      <c r="F56" s="9"/>
      <c r="G56" s="9"/>
      <c r="H56" s="73">
        <f t="shared" si="8"/>
        <v>0</v>
      </c>
      <c r="I56" s="45">
        <f t="shared" si="9"/>
        <v>0</v>
      </c>
    </row>
    <row r="57" spans="1:25" s="1" customFormat="1" ht="15">
      <c r="A57" s="68"/>
      <c r="B57" s="34" t="s">
        <v>69</v>
      </c>
      <c r="C57" s="9"/>
      <c r="D57" s="9">
        <v>200</v>
      </c>
      <c r="E57" s="9"/>
      <c r="F57" s="9"/>
      <c r="G57" s="9"/>
      <c r="H57" s="73">
        <f t="shared" si="8"/>
        <v>200</v>
      </c>
      <c r="I57" s="45">
        <f t="shared" si="9"/>
        <v>0.36036036036036034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9" ht="15" outlineLevel="1">
      <c r="A58" s="68"/>
      <c r="B58" s="34" t="s">
        <v>16</v>
      </c>
      <c r="C58" s="9"/>
      <c r="D58" s="9"/>
      <c r="E58" s="9">
        <f>120+80</f>
        <v>200</v>
      </c>
      <c r="F58" s="9"/>
      <c r="G58" s="9"/>
      <c r="H58" s="73">
        <f t="shared" si="8"/>
        <v>200</v>
      </c>
      <c r="I58" s="45">
        <f t="shared" si="9"/>
        <v>0.36036036036036034</v>
      </c>
    </row>
    <row r="59" spans="1:9" ht="15" outlineLevel="1">
      <c r="A59" s="68"/>
      <c r="B59" s="34" t="s">
        <v>17</v>
      </c>
      <c r="C59" s="9"/>
      <c r="D59" s="9"/>
      <c r="E59" s="9"/>
      <c r="F59" s="9">
        <v>15</v>
      </c>
      <c r="G59" s="9"/>
      <c r="H59" s="73">
        <f t="shared" si="8"/>
        <v>15</v>
      </c>
      <c r="I59" s="45">
        <f t="shared" si="9"/>
        <v>0.02702702702702703</v>
      </c>
    </row>
    <row r="60" spans="1:9" ht="15" outlineLevel="1">
      <c r="A60" s="68"/>
      <c r="B60" s="34" t="s">
        <v>62</v>
      </c>
      <c r="C60" s="9"/>
      <c r="D60" s="9"/>
      <c r="E60" s="9"/>
      <c r="F60" s="9"/>
      <c r="G60" s="9"/>
      <c r="H60" s="73">
        <f t="shared" si="8"/>
        <v>0</v>
      </c>
      <c r="I60" s="45">
        <f t="shared" si="9"/>
        <v>0</v>
      </c>
    </row>
    <row r="61" spans="1:9" ht="15" outlineLevel="1">
      <c r="A61" s="68"/>
      <c r="B61" s="34" t="s">
        <v>19</v>
      </c>
      <c r="C61" s="9"/>
      <c r="D61" s="9"/>
      <c r="E61" s="9"/>
      <c r="F61" s="9"/>
      <c r="G61" s="9"/>
      <c r="H61" s="73">
        <f t="shared" si="8"/>
        <v>0</v>
      </c>
      <c r="I61" s="45">
        <f t="shared" si="9"/>
        <v>0</v>
      </c>
    </row>
    <row r="62" spans="1:9" ht="15" outlineLevel="1">
      <c r="A62" s="68"/>
      <c r="B62" s="34" t="s">
        <v>21</v>
      </c>
      <c r="C62" s="9"/>
      <c r="D62" s="9"/>
      <c r="E62" s="9"/>
      <c r="F62" s="9"/>
      <c r="G62" s="9"/>
      <c r="H62" s="73">
        <f t="shared" si="8"/>
        <v>0</v>
      </c>
      <c r="I62" s="45">
        <f t="shared" si="9"/>
        <v>0</v>
      </c>
    </row>
    <row r="63" spans="1:9" ht="15" outlineLevel="1">
      <c r="A63" s="68"/>
      <c r="B63" s="34" t="s">
        <v>63</v>
      </c>
      <c r="C63" s="9">
        <v>50</v>
      </c>
      <c r="D63" s="9"/>
      <c r="E63" s="9">
        <v>20</v>
      </c>
      <c r="F63" s="9"/>
      <c r="G63" s="9"/>
      <c r="H63" s="73">
        <f t="shared" si="8"/>
        <v>70</v>
      </c>
      <c r="I63" s="45">
        <f t="shared" si="9"/>
        <v>0.12612612612612611</v>
      </c>
    </row>
    <row r="64" spans="1:9" ht="15">
      <c r="A64" s="68"/>
      <c r="B64" s="34" t="s">
        <v>61</v>
      </c>
      <c r="C64" s="9"/>
      <c r="D64" s="9"/>
      <c r="E64" s="9"/>
      <c r="F64" s="9"/>
      <c r="G64" s="9"/>
      <c r="H64" s="73">
        <f t="shared" si="8"/>
        <v>0</v>
      </c>
      <c r="I64" s="45">
        <f t="shared" si="9"/>
        <v>0</v>
      </c>
    </row>
    <row r="65" spans="1:29" s="1" customFormat="1" ht="15">
      <c r="A65" s="81"/>
      <c r="B65" s="38" t="s">
        <v>64</v>
      </c>
      <c r="C65" s="9"/>
      <c r="D65" s="9"/>
      <c r="E65" s="9"/>
      <c r="F65" s="9"/>
      <c r="G65" s="9"/>
      <c r="H65" s="73">
        <f t="shared" si="8"/>
        <v>0</v>
      </c>
      <c r="I65" s="45">
        <f t="shared" si="9"/>
        <v>0</v>
      </c>
      <c r="J65"/>
      <c r="K65"/>
      <c r="L65"/>
      <c r="M65"/>
      <c r="V65"/>
      <c r="W65"/>
      <c r="X65"/>
      <c r="Y65"/>
      <c r="Z65"/>
      <c r="AA65"/>
      <c r="AB65"/>
      <c r="AC65"/>
    </row>
    <row r="66" spans="1:9" ht="16.5" outlineLevel="1" thickBot="1">
      <c r="A66" s="63"/>
      <c r="B66" s="64" t="s">
        <v>88</v>
      </c>
      <c r="C66" s="64">
        <f>SUM(C54:C65)</f>
        <v>70</v>
      </c>
      <c r="D66" s="64">
        <f>SUM(D54:D65)</f>
        <v>200</v>
      </c>
      <c r="E66" s="64">
        <f>SUM(E54:E65)</f>
        <v>270</v>
      </c>
      <c r="F66" s="64">
        <f>SUM(F54:F65)</f>
        <v>15</v>
      </c>
      <c r="G66" s="64">
        <f>SUM(G54:G65)</f>
        <v>0</v>
      </c>
      <c r="H66" s="74">
        <f t="shared" si="8"/>
        <v>555</v>
      </c>
      <c r="I66" s="45">
        <f t="shared" si="9"/>
        <v>1</v>
      </c>
    </row>
    <row r="67" ht="14.25" outlineLevel="1" thickBot="1" thickTop="1"/>
    <row r="68" spans="1:9" ht="15.75" outlineLevel="1">
      <c r="A68" s="169" t="s">
        <v>91</v>
      </c>
      <c r="B68" s="170"/>
      <c r="C68" s="55" t="s">
        <v>95</v>
      </c>
      <c r="D68" s="55" t="s">
        <v>101</v>
      </c>
      <c r="E68" s="55" t="s">
        <v>96</v>
      </c>
      <c r="F68" s="55" t="s">
        <v>97</v>
      </c>
      <c r="G68" s="55" t="s">
        <v>98</v>
      </c>
      <c r="H68" s="55" t="s">
        <v>88</v>
      </c>
      <c r="I68" s="56" t="s">
        <v>103</v>
      </c>
    </row>
    <row r="69" spans="1:9" ht="15" outlineLevel="1">
      <c r="A69" s="68"/>
      <c r="B69" s="33" t="s">
        <v>92</v>
      </c>
      <c r="C69" s="31">
        <v>10</v>
      </c>
      <c r="D69" s="31"/>
      <c r="E69" s="31">
        <v>10</v>
      </c>
      <c r="F69" s="31"/>
      <c r="G69" s="31"/>
      <c r="H69" s="72">
        <f>SUM(C69:G69)</f>
        <v>20</v>
      </c>
      <c r="I69" s="45">
        <f>H69/H$78</f>
        <v>0.03669724770642202</v>
      </c>
    </row>
    <row r="70" spans="1:9" ht="15" outlineLevel="1">
      <c r="A70" s="68"/>
      <c r="B70" s="34" t="s">
        <v>23</v>
      </c>
      <c r="C70" s="9">
        <v>20</v>
      </c>
      <c r="D70" s="9"/>
      <c r="E70" s="9">
        <v>60</v>
      </c>
      <c r="F70" s="9"/>
      <c r="G70" s="9"/>
      <c r="H70" s="72">
        <f aca="true" t="shared" si="10" ref="H70:H77">SUM(C70:G70)</f>
        <v>80</v>
      </c>
      <c r="I70" s="45">
        <f>H70/H$78</f>
        <v>0.14678899082568808</v>
      </c>
    </row>
    <row r="71" spans="1:9" ht="15" outlineLevel="1">
      <c r="A71" s="68"/>
      <c r="B71" s="34" t="s">
        <v>94</v>
      </c>
      <c r="C71" s="9">
        <f>SUM(C69:C70)</f>
        <v>30</v>
      </c>
      <c r="D71" s="9"/>
      <c r="E71" s="9"/>
      <c r="F71" s="9"/>
      <c r="G71" s="9"/>
      <c r="H71" s="72">
        <f t="shared" si="10"/>
        <v>30</v>
      </c>
      <c r="I71" s="45">
        <f>H71/H$78</f>
        <v>0.05504587155963303</v>
      </c>
    </row>
    <row r="72" spans="1:9" ht="15" outlineLevel="1">
      <c r="A72" s="68"/>
      <c r="B72" s="34" t="s">
        <v>24</v>
      </c>
      <c r="C72" s="9">
        <v>50</v>
      </c>
      <c r="D72" s="9"/>
      <c r="E72" s="9"/>
      <c r="F72" s="9"/>
      <c r="G72" s="9">
        <v>20</v>
      </c>
      <c r="H72" s="72">
        <f t="shared" si="10"/>
        <v>70</v>
      </c>
      <c r="I72" s="45">
        <f aca="true" t="shared" si="11" ref="I72:I78">H72/H$78</f>
        <v>0.12844036697247707</v>
      </c>
    </row>
    <row r="73" spans="1:9" ht="15" outlineLevel="1">
      <c r="A73" s="68"/>
      <c r="B73" s="34" t="s">
        <v>25</v>
      </c>
      <c r="C73" s="9"/>
      <c r="D73" s="9"/>
      <c r="E73" s="9"/>
      <c r="F73" s="9">
        <v>65</v>
      </c>
      <c r="G73" s="9"/>
      <c r="H73" s="72">
        <f>SUM(C73:G73)</f>
        <v>65</v>
      </c>
      <c r="I73" s="45">
        <f t="shared" si="11"/>
        <v>0.11926605504587157</v>
      </c>
    </row>
    <row r="74" spans="1:9" ht="15" outlineLevel="1">
      <c r="A74" s="68"/>
      <c r="B74" s="34" t="s">
        <v>26</v>
      </c>
      <c r="C74" s="9"/>
      <c r="D74" s="9">
        <v>100</v>
      </c>
      <c r="E74" s="9"/>
      <c r="F74" s="9"/>
      <c r="G74" s="9"/>
      <c r="H74" s="72">
        <f t="shared" si="10"/>
        <v>100</v>
      </c>
      <c r="I74" s="45">
        <f t="shared" si="11"/>
        <v>0.1834862385321101</v>
      </c>
    </row>
    <row r="75" spans="1:9" ht="15" outlineLevel="1">
      <c r="A75" s="68"/>
      <c r="B75" s="34" t="s">
        <v>27</v>
      </c>
      <c r="C75" s="9"/>
      <c r="D75" s="9"/>
      <c r="E75" s="9"/>
      <c r="F75" s="9">
        <v>40</v>
      </c>
      <c r="G75" s="9"/>
      <c r="H75" s="72">
        <f t="shared" si="10"/>
        <v>40</v>
      </c>
      <c r="I75" s="45">
        <f t="shared" si="11"/>
        <v>0.07339449541284404</v>
      </c>
    </row>
    <row r="76" spans="1:9" ht="15">
      <c r="A76" s="68"/>
      <c r="B76" s="34" t="s">
        <v>65</v>
      </c>
      <c r="C76" s="9">
        <v>50</v>
      </c>
      <c r="D76" s="9"/>
      <c r="E76" s="9"/>
      <c r="F76" s="9"/>
      <c r="G76" s="9"/>
      <c r="H76" s="72">
        <f>SUM(C76:G76)</f>
        <v>50</v>
      </c>
      <c r="I76" s="45">
        <f t="shared" si="11"/>
        <v>0.09174311926605505</v>
      </c>
    </row>
    <row r="77" spans="1:29" s="1" customFormat="1" ht="15">
      <c r="A77" s="68"/>
      <c r="B77" s="36" t="s">
        <v>4</v>
      </c>
      <c r="C77" s="23"/>
      <c r="D77" s="23"/>
      <c r="E77" s="23"/>
      <c r="F77" s="23"/>
      <c r="G77" s="23">
        <v>90</v>
      </c>
      <c r="H77" s="72">
        <f t="shared" si="10"/>
        <v>90</v>
      </c>
      <c r="I77" s="45">
        <f t="shared" si="11"/>
        <v>0.1651376146788991</v>
      </c>
      <c r="J77"/>
      <c r="K77"/>
      <c r="L77"/>
      <c r="M77"/>
      <c r="V77"/>
      <c r="W77"/>
      <c r="X77"/>
      <c r="Y77"/>
      <c r="Z77"/>
      <c r="AA77"/>
      <c r="AB77"/>
      <c r="AC77"/>
    </row>
    <row r="78" spans="1:9" ht="16.5" outlineLevel="1" thickBot="1">
      <c r="A78" s="63"/>
      <c r="B78" s="64" t="s">
        <v>88</v>
      </c>
      <c r="C78" s="64">
        <f>SUM(C69:C77)</f>
        <v>160</v>
      </c>
      <c r="D78" s="64">
        <f>SUM(D69:D77)</f>
        <v>100</v>
      </c>
      <c r="E78" s="64">
        <f>SUM(E69:E77)</f>
        <v>70</v>
      </c>
      <c r="F78" s="64">
        <f>SUM(F69:F77)</f>
        <v>105</v>
      </c>
      <c r="G78" s="64">
        <f>SUM(G69:G77)</f>
        <v>110</v>
      </c>
      <c r="H78" s="74">
        <f>SUM(C78:G78)</f>
        <v>545</v>
      </c>
      <c r="I78" s="45">
        <f t="shared" si="11"/>
        <v>1</v>
      </c>
    </row>
    <row r="79" ht="14.25" outlineLevel="1" thickBot="1" thickTop="1">
      <c r="I79" s="46"/>
    </row>
    <row r="80" spans="1:9" ht="15.75" outlineLevel="1">
      <c r="A80" s="169" t="s">
        <v>28</v>
      </c>
      <c r="B80" s="170"/>
      <c r="C80" s="55" t="s">
        <v>95</v>
      </c>
      <c r="D80" s="55" t="s">
        <v>101</v>
      </c>
      <c r="E80" s="55" t="s">
        <v>96</v>
      </c>
      <c r="F80" s="55" t="s">
        <v>97</v>
      </c>
      <c r="G80" s="55" t="s">
        <v>98</v>
      </c>
      <c r="H80" s="55" t="s">
        <v>88</v>
      </c>
      <c r="I80" s="56" t="s">
        <v>103</v>
      </c>
    </row>
    <row r="81" spans="1:9" ht="15" outlineLevel="1">
      <c r="A81" s="68"/>
      <c r="B81" s="33" t="s">
        <v>29</v>
      </c>
      <c r="C81" s="31"/>
      <c r="D81" s="31"/>
      <c r="E81" s="31">
        <v>30</v>
      </c>
      <c r="F81" s="31">
        <v>210</v>
      </c>
      <c r="G81" s="31"/>
      <c r="H81" s="72">
        <f>SUM(C81:F81)</f>
        <v>240</v>
      </c>
      <c r="I81" s="45">
        <f>H81/H$89</f>
        <v>0.47244094488188976</v>
      </c>
    </row>
    <row r="82" spans="1:9" ht="15" outlineLevel="1">
      <c r="A82" s="68"/>
      <c r="B82" s="34" t="s">
        <v>71</v>
      </c>
      <c r="C82" s="9">
        <v>20</v>
      </c>
      <c r="D82" s="9"/>
      <c r="E82" s="9">
        <v>5</v>
      </c>
      <c r="F82" s="9"/>
      <c r="G82" s="9"/>
      <c r="H82" s="72">
        <f aca="true" t="shared" si="12" ref="H82:H87">SUM(C82:F82)</f>
        <v>25</v>
      </c>
      <c r="I82" s="45">
        <f aca="true" t="shared" si="13" ref="I82:I89">H82/H$89</f>
        <v>0.04921259842519685</v>
      </c>
    </row>
    <row r="83" spans="1:9" ht="15" outlineLevel="1">
      <c r="A83" s="68"/>
      <c r="B83" s="38" t="s">
        <v>66</v>
      </c>
      <c r="C83" s="9"/>
      <c r="D83" s="9"/>
      <c r="E83" s="9"/>
      <c r="F83" s="9">
        <v>240</v>
      </c>
      <c r="G83" s="9"/>
      <c r="H83" s="72">
        <f t="shared" si="12"/>
        <v>240</v>
      </c>
      <c r="I83" s="45">
        <f t="shared" si="13"/>
        <v>0.47244094488188976</v>
      </c>
    </row>
    <row r="84" spans="1:14" ht="15" outlineLevel="1">
      <c r="A84" s="68"/>
      <c r="B84" s="34" t="s">
        <v>30</v>
      </c>
      <c r="C84" s="9"/>
      <c r="D84" s="9"/>
      <c r="E84" s="9">
        <v>3</v>
      </c>
      <c r="F84" s="9"/>
      <c r="G84" s="9"/>
      <c r="H84" s="72">
        <f t="shared" si="12"/>
        <v>3</v>
      </c>
      <c r="I84" s="45">
        <f t="shared" si="13"/>
        <v>0.005905511811023622</v>
      </c>
      <c r="N84" s="14"/>
    </row>
    <row r="85" spans="1:9" ht="15" outlineLevel="1">
      <c r="A85" s="68"/>
      <c r="B85" s="34" t="s">
        <v>31</v>
      </c>
      <c r="C85" s="9"/>
      <c r="D85" s="9"/>
      <c r="E85" s="9"/>
      <c r="F85" s="9"/>
      <c r="G85" s="9"/>
      <c r="H85" s="72">
        <f t="shared" si="12"/>
        <v>0</v>
      </c>
      <c r="I85" s="45">
        <f t="shared" si="13"/>
        <v>0</v>
      </c>
    </row>
    <row r="86" spans="1:9" ht="15" outlineLevel="1">
      <c r="A86" s="68"/>
      <c r="B86" s="34" t="s">
        <v>32</v>
      </c>
      <c r="C86" s="9"/>
      <c r="D86" s="9"/>
      <c r="E86" s="9"/>
      <c r="F86" s="9"/>
      <c r="G86" s="9"/>
      <c r="H86" s="72">
        <f t="shared" si="12"/>
        <v>0</v>
      </c>
      <c r="I86" s="45">
        <f t="shared" si="13"/>
        <v>0</v>
      </c>
    </row>
    <row r="87" spans="1:9" ht="15">
      <c r="A87" s="68"/>
      <c r="B87" s="34" t="s">
        <v>67</v>
      </c>
      <c r="C87" s="9"/>
      <c r="D87" s="9"/>
      <c r="E87" s="9"/>
      <c r="F87" s="9"/>
      <c r="G87" s="9"/>
      <c r="H87" s="72">
        <f t="shared" si="12"/>
        <v>0</v>
      </c>
      <c r="I87" s="45">
        <f t="shared" si="13"/>
        <v>0</v>
      </c>
    </row>
    <row r="88" spans="1:9" ht="45" outlineLevel="1">
      <c r="A88" s="68"/>
      <c r="B88" s="39" t="s">
        <v>68</v>
      </c>
      <c r="C88" s="23"/>
      <c r="D88" s="23"/>
      <c r="E88" s="23"/>
      <c r="F88" s="23"/>
      <c r="G88" s="23"/>
      <c r="H88" s="75"/>
      <c r="I88" s="45">
        <f>H88/H$89</f>
        <v>0</v>
      </c>
    </row>
    <row r="89" spans="1:9" ht="16.5" outlineLevel="1" thickBot="1">
      <c r="A89" s="63"/>
      <c r="B89" s="64" t="s">
        <v>88</v>
      </c>
      <c r="C89" s="64">
        <f>SUM(C81:C88)</f>
        <v>20</v>
      </c>
      <c r="D89" s="64">
        <f>SUM(D81:D88)</f>
        <v>0</v>
      </c>
      <c r="E89" s="64">
        <f>SUM(E81:E88)</f>
        <v>38</v>
      </c>
      <c r="F89" s="64">
        <f>SUM(F81:F88)</f>
        <v>450</v>
      </c>
      <c r="G89" s="64">
        <f>SUM(G81:G88)</f>
        <v>0</v>
      </c>
      <c r="H89" s="74">
        <f>SUM(C89:G89)</f>
        <v>508</v>
      </c>
      <c r="I89" s="45">
        <f t="shared" si="13"/>
        <v>1</v>
      </c>
    </row>
    <row r="90" spans="10:29" s="2" customFormat="1" ht="14.25" thickBot="1" thickTop="1">
      <c r="J90"/>
      <c r="K90"/>
      <c r="L90"/>
      <c r="M90"/>
      <c r="V90"/>
      <c r="W90"/>
      <c r="X90"/>
      <c r="Y90"/>
      <c r="Z90"/>
      <c r="AA90"/>
      <c r="AB90"/>
      <c r="AC90"/>
    </row>
    <row r="91" spans="1:29" s="20" customFormat="1" ht="15.75">
      <c r="A91" s="171" t="s">
        <v>74</v>
      </c>
      <c r="B91" s="172"/>
      <c r="C91" s="55" t="s">
        <v>95</v>
      </c>
      <c r="D91" s="55" t="s">
        <v>101</v>
      </c>
      <c r="E91" s="55" t="s">
        <v>96</v>
      </c>
      <c r="F91" s="55" t="s">
        <v>97</v>
      </c>
      <c r="G91" s="55" t="s">
        <v>98</v>
      </c>
      <c r="H91" s="55" t="s">
        <v>88</v>
      </c>
      <c r="I91" s="56" t="s">
        <v>103</v>
      </c>
      <c r="J91" s="32"/>
      <c r="K91" s="32"/>
      <c r="L91" s="32"/>
      <c r="M91" s="32"/>
      <c r="V91" s="32"/>
      <c r="W91" s="32"/>
      <c r="X91" s="32"/>
      <c r="Y91" s="32"/>
      <c r="Z91" s="32"/>
      <c r="AA91" s="32"/>
      <c r="AB91" s="32"/>
      <c r="AC91" s="32"/>
    </row>
    <row r="92" spans="1:29" s="2" customFormat="1" ht="15">
      <c r="A92" s="82"/>
      <c r="B92" s="33" t="s">
        <v>76</v>
      </c>
      <c r="C92" s="9"/>
      <c r="D92" s="9"/>
      <c r="E92" s="9"/>
      <c r="F92" s="9"/>
      <c r="G92" s="9"/>
      <c r="H92" s="73">
        <f aca="true" t="shared" si="14" ref="H92:H97">SUM(C92:G92)</f>
        <v>0</v>
      </c>
      <c r="I92" s="45">
        <f aca="true" t="shared" si="15" ref="I92:I97">H92/H$97</f>
        <v>0</v>
      </c>
      <c r="J92"/>
      <c r="K92"/>
      <c r="L92"/>
      <c r="M92"/>
      <c r="V92"/>
      <c r="W92"/>
      <c r="X92"/>
      <c r="Y92"/>
      <c r="Z92"/>
      <c r="AA92"/>
      <c r="AB92"/>
      <c r="AC92"/>
    </row>
    <row r="93" spans="1:29" s="2" customFormat="1" ht="15">
      <c r="A93" s="82"/>
      <c r="B93" s="34" t="s">
        <v>77</v>
      </c>
      <c r="C93" s="9"/>
      <c r="D93" s="9"/>
      <c r="E93" s="9"/>
      <c r="F93" s="9"/>
      <c r="G93" s="9"/>
      <c r="H93" s="73">
        <f t="shared" si="14"/>
        <v>0</v>
      </c>
      <c r="I93" s="45">
        <f t="shared" si="15"/>
        <v>0</v>
      </c>
      <c r="J93"/>
      <c r="K93"/>
      <c r="L93"/>
      <c r="M93"/>
      <c r="V93"/>
      <c r="W93"/>
      <c r="X93"/>
      <c r="Y93"/>
      <c r="Z93"/>
      <c r="AA93"/>
      <c r="AB93"/>
      <c r="AC93"/>
    </row>
    <row r="94" spans="1:29" s="2" customFormat="1" ht="15">
      <c r="A94" s="82"/>
      <c r="B94" s="34" t="s">
        <v>78</v>
      </c>
      <c r="C94" s="9"/>
      <c r="D94" s="9"/>
      <c r="E94" s="9"/>
      <c r="F94" s="9"/>
      <c r="G94" s="9"/>
      <c r="H94" s="73">
        <f t="shared" si="14"/>
        <v>0</v>
      </c>
      <c r="I94" s="45">
        <f t="shared" si="15"/>
        <v>0</v>
      </c>
      <c r="J94"/>
      <c r="K94"/>
      <c r="L94"/>
      <c r="M94"/>
      <c r="V94"/>
      <c r="W94"/>
      <c r="X94"/>
      <c r="Y94"/>
      <c r="Z94"/>
      <c r="AA94"/>
      <c r="AB94"/>
      <c r="AC94"/>
    </row>
    <row r="95" spans="1:29" s="2" customFormat="1" ht="15">
      <c r="A95" s="82"/>
      <c r="B95" s="34" t="s">
        <v>75</v>
      </c>
      <c r="C95" s="9"/>
      <c r="D95" s="9">
        <v>200</v>
      </c>
      <c r="E95" s="9"/>
      <c r="F95" s="9"/>
      <c r="G95" s="9"/>
      <c r="H95" s="73">
        <f t="shared" si="14"/>
        <v>200</v>
      </c>
      <c r="I95" s="45">
        <f t="shared" si="15"/>
        <v>1</v>
      </c>
      <c r="J95"/>
      <c r="K95"/>
      <c r="L95"/>
      <c r="M95"/>
      <c r="V95"/>
      <c r="W95"/>
      <c r="X95"/>
      <c r="Y95"/>
      <c r="Z95"/>
      <c r="AA95"/>
      <c r="AB95"/>
      <c r="AC95"/>
    </row>
    <row r="96" spans="1:29" s="2" customFormat="1" ht="15">
      <c r="A96" s="82"/>
      <c r="B96" s="34" t="s">
        <v>4</v>
      </c>
      <c r="C96" s="9"/>
      <c r="D96" s="9"/>
      <c r="E96" s="9"/>
      <c r="F96" s="9"/>
      <c r="G96" s="9"/>
      <c r="H96" s="73">
        <f t="shared" si="14"/>
        <v>0</v>
      </c>
      <c r="I96" s="45">
        <f t="shared" si="15"/>
        <v>0</v>
      </c>
      <c r="J96"/>
      <c r="K96"/>
      <c r="L96"/>
      <c r="M96"/>
      <c r="V96"/>
      <c r="W96"/>
      <c r="X96"/>
      <c r="Y96"/>
      <c r="Z96"/>
      <c r="AA96"/>
      <c r="AB96"/>
      <c r="AC96"/>
    </row>
    <row r="97" spans="1:29" s="2" customFormat="1" ht="16.5" thickBot="1">
      <c r="A97" s="63"/>
      <c r="B97" s="64" t="s">
        <v>88</v>
      </c>
      <c r="C97" s="64">
        <f>SUM(C92:C96)</f>
        <v>0</v>
      </c>
      <c r="D97" s="64">
        <f>SUM(D92:D96)</f>
        <v>200</v>
      </c>
      <c r="E97" s="64">
        <f>SUM(E92:E96)</f>
        <v>0</v>
      </c>
      <c r="F97" s="64">
        <f>SUM(F92:F96)</f>
        <v>0</v>
      </c>
      <c r="G97" s="64">
        <f>SUM(G92:G96)</f>
        <v>0</v>
      </c>
      <c r="H97" s="74">
        <f t="shared" si="14"/>
        <v>200</v>
      </c>
      <c r="I97" s="45">
        <f t="shared" si="15"/>
        <v>1</v>
      </c>
      <c r="J97"/>
      <c r="K97"/>
      <c r="L97"/>
      <c r="M97"/>
      <c r="V97"/>
      <c r="W97"/>
      <c r="X97"/>
      <c r="Y97"/>
      <c r="Z97"/>
      <c r="AA97"/>
      <c r="AB97"/>
      <c r="AC97"/>
    </row>
    <row r="98" spans="1:29" s="2" customFormat="1" ht="14.25" thickBot="1" thickTop="1">
      <c r="A98" s="4"/>
      <c r="B98" s="5"/>
      <c r="C98" s="6"/>
      <c r="D98" s="6"/>
      <c r="E98" s="6"/>
      <c r="F98" s="6"/>
      <c r="G98" s="6"/>
      <c r="H98" s="6"/>
      <c r="I98" s="49"/>
      <c r="J98"/>
      <c r="K98"/>
      <c r="L98"/>
      <c r="M98"/>
      <c r="V98"/>
      <c r="W98"/>
      <c r="X98"/>
      <c r="Y98"/>
      <c r="Z98"/>
      <c r="AA98"/>
      <c r="AB98"/>
      <c r="AC98"/>
    </row>
    <row r="99" spans="1:9" ht="15.75">
      <c r="A99" s="171" t="s">
        <v>34</v>
      </c>
      <c r="B99" s="172"/>
      <c r="C99" s="55" t="s">
        <v>95</v>
      </c>
      <c r="D99" s="55" t="s">
        <v>101</v>
      </c>
      <c r="E99" s="55" t="s">
        <v>96</v>
      </c>
      <c r="F99" s="55" t="s">
        <v>97</v>
      </c>
      <c r="G99" s="55" t="s">
        <v>98</v>
      </c>
      <c r="H99" s="55" t="s">
        <v>88</v>
      </c>
      <c r="I99" s="56" t="s">
        <v>103</v>
      </c>
    </row>
    <row r="100" spans="1:9" ht="15" outlineLevel="1">
      <c r="A100" s="68"/>
      <c r="B100" s="33" t="s">
        <v>35</v>
      </c>
      <c r="D100" s="9"/>
      <c r="E100" s="9"/>
      <c r="F100" s="9"/>
      <c r="G100" s="9"/>
      <c r="H100" s="73">
        <f>SUM(C$100:G$100)</f>
        <v>0</v>
      </c>
      <c r="I100" s="45">
        <f>H100/H$110</f>
        <v>0</v>
      </c>
    </row>
    <row r="101" spans="1:9" ht="15" outlineLevel="1">
      <c r="A101" s="68"/>
      <c r="B101" s="34" t="s">
        <v>80</v>
      </c>
      <c r="C101" s="9"/>
      <c r="D101" s="9"/>
      <c r="E101" s="9"/>
      <c r="F101" s="9"/>
      <c r="G101" s="9"/>
      <c r="H101" s="73">
        <f aca="true" t="shared" si="16" ref="H101:H110">SUM(C101:G101)</f>
        <v>0</v>
      </c>
      <c r="I101" s="45">
        <f aca="true" t="shared" si="17" ref="I101:I110">H101/H$110</f>
        <v>0</v>
      </c>
    </row>
    <row r="102" spans="1:9" ht="15" outlineLevel="1">
      <c r="A102" s="68"/>
      <c r="B102" s="34" t="s">
        <v>39</v>
      </c>
      <c r="C102" s="9"/>
      <c r="D102" s="9"/>
      <c r="E102" s="9"/>
      <c r="F102" s="9"/>
      <c r="G102" s="9"/>
      <c r="H102" s="73">
        <f t="shared" si="16"/>
        <v>0</v>
      </c>
      <c r="I102" s="45">
        <f t="shared" si="17"/>
        <v>0</v>
      </c>
    </row>
    <row r="103" spans="1:14" ht="15" outlineLevel="1">
      <c r="A103" s="68"/>
      <c r="B103" s="34" t="s">
        <v>41</v>
      </c>
      <c r="C103" s="9"/>
      <c r="D103" s="9"/>
      <c r="E103" s="9"/>
      <c r="F103" s="9"/>
      <c r="G103" s="9"/>
      <c r="H103" s="73">
        <f t="shared" si="16"/>
        <v>0</v>
      </c>
      <c r="I103" s="45">
        <f t="shared" si="17"/>
        <v>0</v>
      </c>
      <c r="N103" s="99"/>
    </row>
    <row r="104" spans="1:9" ht="15" outlineLevel="1">
      <c r="A104" s="68"/>
      <c r="B104" s="34" t="s">
        <v>36</v>
      </c>
      <c r="C104" s="9"/>
      <c r="D104" s="9"/>
      <c r="E104" s="9"/>
      <c r="F104" s="9"/>
      <c r="G104" s="9"/>
      <c r="H104" s="73">
        <f t="shared" si="16"/>
        <v>0</v>
      </c>
      <c r="I104" s="45">
        <f t="shared" si="17"/>
        <v>0</v>
      </c>
    </row>
    <row r="105" spans="1:9" ht="15" outlineLevel="1">
      <c r="A105" s="68"/>
      <c r="B105" s="34" t="s">
        <v>40</v>
      </c>
      <c r="C105" s="9"/>
      <c r="D105" s="9"/>
      <c r="E105" s="9"/>
      <c r="F105" s="9"/>
      <c r="G105" s="9"/>
      <c r="H105" s="73">
        <f t="shared" si="16"/>
        <v>0</v>
      </c>
      <c r="I105" s="45">
        <f t="shared" si="17"/>
        <v>0</v>
      </c>
    </row>
    <row r="106" spans="1:9" ht="15" outlineLevel="1">
      <c r="A106" s="68"/>
      <c r="B106" s="34" t="s">
        <v>24</v>
      </c>
      <c r="C106" s="9"/>
      <c r="D106" s="9"/>
      <c r="E106" s="9"/>
      <c r="F106" s="9"/>
      <c r="G106" s="9"/>
      <c r="H106" s="73">
        <f t="shared" si="16"/>
        <v>0</v>
      </c>
      <c r="I106" s="45">
        <f t="shared" si="17"/>
        <v>0</v>
      </c>
    </row>
    <row r="107" spans="1:9" ht="15" outlineLevel="1">
      <c r="A107" s="68"/>
      <c r="B107" s="34" t="s">
        <v>42</v>
      </c>
      <c r="C107" s="9"/>
      <c r="D107" s="9"/>
      <c r="E107" s="9"/>
      <c r="F107" s="9"/>
      <c r="G107" s="9"/>
      <c r="H107" s="73">
        <f t="shared" si="16"/>
        <v>0</v>
      </c>
      <c r="I107" s="45">
        <f t="shared" si="17"/>
        <v>0</v>
      </c>
    </row>
    <row r="108" spans="1:9" ht="15" outlineLevel="1">
      <c r="A108" s="68"/>
      <c r="B108" s="34" t="s">
        <v>81</v>
      </c>
      <c r="C108" s="9"/>
      <c r="D108" s="9"/>
      <c r="E108" s="9"/>
      <c r="F108" s="9"/>
      <c r="G108" s="9"/>
      <c r="H108" s="73">
        <f t="shared" si="16"/>
        <v>0</v>
      </c>
      <c r="I108" s="45">
        <f t="shared" si="17"/>
        <v>0</v>
      </c>
    </row>
    <row r="109" spans="1:9" ht="15" outlineLevel="1">
      <c r="A109" s="68"/>
      <c r="B109" s="36" t="s">
        <v>82</v>
      </c>
      <c r="C109" s="23"/>
      <c r="D109" s="23">
        <v>500</v>
      </c>
      <c r="E109" s="23"/>
      <c r="F109" s="23"/>
      <c r="G109" s="23"/>
      <c r="H109" s="76">
        <f t="shared" si="16"/>
        <v>500</v>
      </c>
      <c r="I109" s="45">
        <f t="shared" si="17"/>
        <v>1</v>
      </c>
    </row>
    <row r="110" spans="1:9" ht="16.5" outlineLevel="1" thickBot="1">
      <c r="A110" s="63"/>
      <c r="B110" s="64" t="s">
        <v>88</v>
      </c>
      <c r="C110" s="64">
        <f>SUM(C100:C109)</f>
        <v>0</v>
      </c>
      <c r="D110" s="64">
        <f>SUM(D100:D109)</f>
        <v>500</v>
      </c>
      <c r="E110" s="64">
        <f>SUM(E100:E109)</f>
        <v>0</v>
      </c>
      <c r="F110" s="64">
        <f>SUM(F100:F109)</f>
        <v>0</v>
      </c>
      <c r="G110" s="64">
        <f>SUM(G100:G109)</f>
        <v>0</v>
      </c>
      <c r="H110" s="74">
        <f t="shared" si="16"/>
        <v>500</v>
      </c>
      <c r="I110" s="45">
        <f t="shared" si="17"/>
        <v>1</v>
      </c>
    </row>
    <row r="111" spans="1:29" s="2" customFormat="1" ht="14.25" thickBot="1" thickTop="1">
      <c r="A111" s="4"/>
      <c r="B111" s="5"/>
      <c r="C111" s="6"/>
      <c r="D111" s="6"/>
      <c r="E111" s="6"/>
      <c r="F111" s="6"/>
      <c r="G111" s="6"/>
      <c r="H111" s="6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:9" ht="15.75">
      <c r="A112" s="171" t="s">
        <v>89</v>
      </c>
      <c r="B112" s="172"/>
      <c r="C112" s="55" t="s">
        <v>95</v>
      </c>
      <c r="D112" s="55" t="s">
        <v>101</v>
      </c>
      <c r="E112" s="55" t="s">
        <v>96</v>
      </c>
      <c r="F112" s="55" t="s">
        <v>97</v>
      </c>
      <c r="G112" s="55" t="s">
        <v>98</v>
      </c>
      <c r="H112" s="55" t="s">
        <v>88</v>
      </c>
      <c r="I112" s="56" t="s">
        <v>103</v>
      </c>
    </row>
    <row r="113" spans="1:9" ht="15" outlineLevel="1">
      <c r="A113" s="82"/>
      <c r="B113" s="33" t="s">
        <v>85</v>
      </c>
      <c r="C113" s="15"/>
      <c r="D113" s="15"/>
      <c r="E113" s="15">
        <v>70</v>
      </c>
      <c r="F113" s="15"/>
      <c r="G113" s="15"/>
      <c r="H113" s="77">
        <f aca="true" t="shared" si="18" ref="H113:H118">SUM(C113:F113)</f>
        <v>70</v>
      </c>
      <c r="I113" s="45">
        <f>H113/H$119</f>
        <v>0.28</v>
      </c>
    </row>
    <row r="114" spans="1:9" ht="15" outlineLevel="1">
      <c r="A114" s="68"/>
      <c r="B114" s="34" t="s">
        <v>83</v>
      </c>
      <c r="C114" s="15"/>
      <c r="D114" s="15"/>
      <c r="E114" s="15">
        <v>100</v>
      </c>
      <c r="F114" s="15"/>
      <c r="G114" s="15"/>
      <c r="H114" s="77">
        <f t="shared" si="18"/>
        <v>100</v>
      </c>
      <c r="I114" s="45">
        <f aca="true" t="shared" si="19" ref="I114:I119">H114/H$119</f>
        <v>0.4</v>
      </c>
    </row>
    <row r="115" spans="1:9" ht="15">
      <c r="A115" s="68"/>
      <c r="B115" s="34" t="s">
        <v>84</v>
      </c>
      <c r="C115" s="15"/>
      <c r="D115" s="15"/>
      <c r="E115" s="15"/>
      <c r="F115" s="15"/>
      <c r="G115" s="15"/>
      <c r="H115" s="77">
        <f t="shared" si="18"/>
        <v>0</v>
      </c>
      <c r="I115" s="45">
        <f t="shared" si="19"/>
        <v>0</v>
      </c>
    </row>
    <row r="116" spans="1:9" ht="15">
      <c r="A116" s="68"/>
      <c r="B116" s="34" t="s">
        <v>14</v>
      </c>
      <c r="C116" s="15"/>
      <c r="D116" s="15"/>
      <c r="E116" s="15"/>
      <c r="F116" s="15"/>
      <c r="G116" s="15"/>
      <c r="H116" s="77">
        <f t="shared" si="18"/>
        <v>0</v>
      </c>
      <c r="I116" s="45">
        <f t="shared" si="19"/>
        <v>0</v>
      </c>
    </row>
    <row r="117" spans="1:9" ht="15">
      <c r="A117" s="68"/>
      <c r="B117" s="34" t="s">
        <v>86</v>
      </c>
      <c r="C117" s="15"/>
      <c r="D117" s="15"/>
      <c r="E117" s="15">
        <v>80</v>
      </c>
      <c r="F117" s="15"/>
      <c r="G117" s="15"/>
      <c r="H117" s="77">
        <f t="shared" si="18"/>
        <v>80</v>
      </c>
      <c r="I117" s="45">
        <f t="shared" si="19"/>
        <v>0.32</v>
      </c>
    </row>
    <row r="118" spans="1:9" ht="15">
      <c r="A118" s="68"/>
      <c r="B118" s="34" t="s">
        <v>87</v>
      </c>
      <c r="C118" s="15"/>
      <c r="D118" s="15"/>
      <c r="E118" s="15"/>
      <c r="F118" s="15"/>
      <c r="G118" s="15"/>
      <c r="H118" s="77">
        <f t="shared" si="18"/>
        <v>0</v>
      </c>
      <c r="I118" s="45">
        <f t="shared" si="19"/>
        <v>0</v>
      </c>
    </row>
    <row r="119" spans="1:9" ht="16.5" thickBot="1">
      <c r="A119" s="63"/>
      <c r="B119" s="79" t="s">
        <v>88</v>
      </c>
      <c r="C119" s="80">
        <f>SUM(C113:C118)</f>
        <v>0</v>
      </c>
      <c r="D119" s="80">
        <f>SUM(D113:D118)</f>
        <v>0</v>
      </c>
      <c r="E119" s="80">
        <f>SUM(E113:E118)</f>
        <v>250</v>
      </c>
      <c r="F119" s="80">
        <f>SUM(F113:F118)</f>
        <v>0</v>
      </c>
      <c r="G119" s="80">
        <f>SUM(G113:G118)</f>
        <v>0</v>
      </c>
      <c r="H119" s="78">
        <f>SUM(C119:G119)</f>
        <v>250</v>
      </c>
      <c r="I119" s="45">
        <f t="shared" si="19"/>
        <v>1</v>
      </c>
    </row>
    <row r="120" spans="1:9" ht="13.5" thickTop="1">
      <c r="A120" s="10"/>
      <c r="B120" s="11"/>
      <c r="C120" s="11"/>
      <c r="D120" s="11"/>
      <c r="E120" s="11"/>
      <c r="F120" s="11"/>
      <c r="G120" s="11"/>
      <c r="H120" s="11"/>
      <c r="I120" s="48"/>
    </row>
    <row r="121" spans="1:9" s="2" customFormat="1" ht="7.5" customHeight="1">
      <c r="A121" s="5"/>
      <c r="B121" s="7"/>
      <c r="C121" s="4"/>
      <c r="D121" s="4"/>
      <c r="E121" s="4"/>
      <c r="F121" s="4"/>
      <c r="G121" s="4"/>
      <c r="H121" s="4"/>
      <c r="I121" s="48"/>
    </row>
    <row r="122" spans="1:13" ht="24.75" customHeight="1" thickBot="1">
      <c r="A122" s="100"/>
      <c r="B122" s="100" t="s">
        <v>45</v>
      </c>
      <c r="C122" s="101" t="s">
        <v>0</v>
      </c>
      <c r="D122" s="16"/>
      <c r="E122" s="16"/>
      <c r="F122" s="16"/>
      <c r="G122" s="16"/>
      <c r="H122" s="16"/>
      <c r="I122" s="48"/>
      <c r="J122" s="17"/>
      <c r="K122" s="17"/>
      <c r="L122" s="17"/>
      <c r="M122" s="17"/>
    </row>
    <row r="123" spans="1:13" ht="16.5" customHeight="1" outlineLevel="1">
      <c r="A123" s="173" t="s">
        <v>18</v>
      </c>
      <c r="B123" s="174"/>
      <c r="C123" s="102">
        <f>E13</f>
        <v>8830</v>
      </c>
      <c r="D123" s="18"/>
      <c r="E123" s="18"/>
      <c r="F123" s="18"/>
      <c r="G123" s="18"/>
      <c r="H123" s="18"/>
      <c r="J123" s="17"/>
      <c r="K123" s="17"/>
      <c r="L123" s="17"/>
      <c r="M123" s="17"/>
    </row>
    <row r="124" spans="1:13" ht="15.75" customHeight="1" outlineLevel="1">
      <c r="A124" s="175" t="s">
        <v>20</v>
      </c>
      <c r="B124" s="176"/>
      <c r="C124" s="105">
        <f>SUM(H24,H40,H51,H66,H78,H89,H97,H110,H119)</f>
        <v>8803</v>
      </c>
      <c r="D124" s="18"/>
      <c r="E124" s="18"/>
      <c r="F124" s="18"/>
      <c r="G124" s="18"/>
      <c r="H124" s="18"/>
      <c r="I124" s="17"/>
      <c r="J124" s="17"/>
      <c r="K124" s="17"/>
      <c r="L124" s="17"/>
      <c r="M124" s="17"/>
    </row>
    <row r="125" spans="1:13" ht="16.5" customHeight="1" outlineLevel="1">
      <c r="A125" s="177" t="s">
        <v>22</v>
      </c>
      <c r="B125" s="178"/>
      <c r="C125" s="103">
        <f>C123-C124</f>
        <v>27</v>
      </c>
      <c r="D125" s="18"/>
      <c r="E125" s="18"/>
      <c r="F125" s="18"/>
      <c r="G125" s="18"/>
      <c r="H125" s="19"/>
      <c r="I125" s="17"/>
      <c r="J125" s="17"/>
      <c r="K125" s="17"/>
      <c r="L125" s="17"/>
      <c r="M125" s="17"/>
    </row>
    <row r="126" spans="1:13" ht="18.75" customHeight="1" thickBot="1">
      <c r="A126" s="179" t="s">
        <v>126</v>
      </c>
      <c r="B126" s="180"/>
      <c r="C126" s="104">
        <f>C125+Agosto!C126</f>
        <v>243</v>
      </c>
      <c r="D126" s="18"/>
      <c r="E126" s="18"/>
      <c r="F126" s="18"/>
      <c r="G126" s="18"/>
      <c r="H126" s="19"/>
      <c r="I126" s="17"/>
      <c r="J126" s="17"/>
      <c r="K126" s="17"/>
      <c r="L126" s="17"/>
      <c r="M126" s="17"/>
    </row>
    <row r="127" spans="1:13" s="2" customFormat="1" ht="12.75" customHeight="1">
      <c r="A127" s="10"/>
      <c r="B127" s="11"/>
      <c r="C127" s="11"/>
      <c r="D127" s="11"/>
      <c r="E127" s="11"/>
      <c r="F127" s="11"/>
      <c r="G127" s="11"/>
      <c r="H127" s="11"/>
      <c r="I127" s="17"/>
      <c r="J127" s="17"/>
      <c r="K127" s="17"/>
      <c r="L127" s="17"/>
      <c r="M127" s="17"/>
    </row>
    <row r="129" spans="2:3" ht="15.75">
      <c r="B129" s="110" t="s">
        <v>43</v>
      </c>
      <c r="C129" s="111"/>
    </row>
    <row r="130" spans="2:3" ht="15.75">
      <c r="B130" s="117" t="s">
        <v>37</v>
      </c>
      <c r="C130" s="118">
        <f>E13</f>
        <v>8830</v>
      </c>
    </row>
    <row r="131" spans="2:3" ht="15.75">
      <c r="B131" s="112" t="s">
        <v>79</v>
      </c>
      <c r="C131" s="118">
        <f>H24</f>
        <v>2750</v>
      </c>
    </row>
    <row r="132" spans="2:3" ht="15.75">
      <c r="B132" s="112" t="s">
        <v>5</v>
      </c>
      <c r="C132" s="118">
        <f>H40</f>
        <v>2895</v>
      </c>
    </row>
    <row r="133" spans="2:3" ht="15.75">
      <c r="B133" s="112" t="s">
        <v>10</v>
      </c>
      <c r="C133" s="118">
        <f>H51</f>
        <v>600</v>
      </c>
    </row>
    <row r="134" spans="2:3" ht="15.75">
      <c r="B134" s="112" t="s">
        <v>90</v>
      </c>
      <c r="C134" s="118">
        <f>H66</f>
        <v>555</v>
      </c>
    </row>
    <row r="135" spans="2:3" ht="15.75">
      <c r="B135" s="112" t="s">
        <v>91</v>
      </c>
      <c r="C135" s="118">
        <f>H78</f>
        <v>545</v>
      </c>
    </row>
    <row r="136" spans="2:3" ht="15.75">
      <c r="B136" s="112" t="s">
        <v>28</v>
      </c>
      <c r="C136" s="118">
        <f>H89</f>
        <v>508</v>
      </c>
    </row>
    <row r="137" spans="2:16" ht="15.75">
      <c r="B137" s="112" t="s">
        <v>74</v>
      </c>
      <c r="C137" s="118">
        <f>H97</f>
        <v>200</v>
      </c>
      <c r="G137" s="52"/>
      <c r="H137" s="52"/>
      <c r="I137" s="11"/>
      <c r="J137" s="11"/>
      <c r="K137" s="11"/>
      <c r="L137" s="11"/>
      <c r="M137" s="11"/>
      <c r="N137" s="11"/>
      <c r="O137" s="11"/>
      <c r="P137" s="17"/>
    </row>
    <row r="138" spans="2:16" ht="15.75">
      <c r="B138" s="112" t="s">
        <v>34</v>
      </c>
      <c r="C138" s="118">
        <f>H110</f>
        <v>500</v>
      </c>
      <c r="G138" s="5"/>
      <c r="H138" s="5"/>
      <c r="I138" s="53"/>
      <c r="J138" s="53"/>
      <c r="K138" s="53"/>
      <c r="L138" s="53"/>
      <c r="M138" s="53"/>
      <c r="N138" s="53"/>
      <c r="O138" s="54"/>
      <c r="P138" s="17"/>
    </row>
    <row r="139" spans="2:16" ht="15.75">
      <c r="B139" s="112" t="s">
        <v>89</v>
      </c>
      <c r="C139" s="114">
        <f>H119</f>
        <v>250</v>
      </c>
      <c r="G139" s="5"/>
      <c r="H139" s="5"/>
      <c r="I139" s="53"/>
      <c r="J139" s="53"/>
      <c r="K139" s="53"/>
      <c r="L139" s="53"/>
      <c r="M139" s="53"/>
      <c r="N139" s="53"/>
      <c r="O139" s="54"/>
      <c r="P139" s="17"/>
    </row>
    <row r="140" spans="2:16" ht="15.75">
      <c r="B140" s="115" t="s">
        <v>44</v>
      </c>
      <c r="C140" s="116"/>
      <c r="D140" s="13"/>
      <c r="G140" s="5"/>
      <c r="H140" s="5"/>
      <c r="I140" s="53"/>
      <c r="J140" s="53"/>
      <c r="K140" s="53"/>
      <c r="L140" s="53"/>
      <c r="M140" s="53"/>
      <c r="N140" s="53"/>
      <c r="O140" s="54"/>
      <c r="P140" s="17"/>
    </row>
    <row r="141" spans="4:16" ht="15">
      <c r="D141" s="13"/>
      <c r="G141" s="10"/>
      <c r="H141" s="11"/>
      <c r="I141" s="11"/>
      <c r="J141" s="11"/>
      <c r="K141" s="11"/>
      <c r="L141" s="11"/>
      <c r="M141" s="11"/>
      <c r="N141" s="11"/>
      <c r="O141" s="11"/>
      <c r="P141" s="17"/>
    </row>
    <row r="142" spans="3:4" ht="15">
      <c r="C142" s="12"/>
      <c r="D142" s="13"/>
    </row>
    <row r="143" ht="15">
      <c r="D143" s="13"/>
    </row>
    <row r="144" ht="15">
      <c r="D144" s="13"/>
    </row>
    <row r="145" ht="15">
      <c r="D145" s="13"/>
    </row>
    <row r="146" ht="15">
      <c r="D146" s="13"/>
    </row>
    <row r="147" ht="15">
      <c r="D147" s="13"/>
    </row>
    <row r="148" spans="4:6" ht="15">
      <c r="D148" s="51"/>
      <c r="E148" s="12"/>
      <c r="F148" s="12"/>
    </row>
    <row r="151" ht="12.75">
      <c r="C151" s="8"/>
    </row>
    <row r="152" ht="12.75">
      <c r="B152" s="14"/>
    </row>
  </sheetData>
  <sheetProtection/>
  <mergeCells count="16">
    <mergeCell ref="C1:I4"/>
    <mergeCell ref="A4:B4"/>
    <mergeCell ref="A6:B6"/>
    <mergeCell ref="A15:B15"/>
    <mergeCell ref="A26:B26"/>
    <mergeCell ref="A42:B42"/>
    <mergeCell ref="A123:B123"/>
    <mergeCell ref="A124:B124"/>
    <mergeCell ref="A125:B125"/>
    <mergeCell ref="A126:B126"/>
    <mergeCell ref="A53:B53"/>
    <mergeCell ref="A68:B68"/>
    <mergeCell ref="A80:B80"/>
    <mergeCell ref="A91:B91"/>
    <mergeCell ref="A99:B99"/>
    <mergeCell ref="A112:B112"/>
  </mergeCells>
  <printOptions horizontalCentered="1"/>
  <pageMargins left="0.2" right="0.2" top="0.24" bottom="0.29" header="0.17" footer="0.21"/>
  <pageSetup horizontalDpi="360" verticalDpi="360" orientation="landscape" scale="75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C152"/>
  <sheetViews>
    <sheetView showGridLines="0" zoomScalePageLayoutView="0" workbookViewId="0" topLeftCell="A1">
      <pane xSplit="2" ySplit="4" topLeftCell="C13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" sqref="C1:I4"/>
    </sheetView>
  </sheetViews>
  <sheetFormatPr defaultColWidth="11.57421875" defaultRowHeight="12.75" outlineLevelRow="1"/>
  <cols>
    <col min="1" max="1" width="8.140625" style="0" customWidth="1"/>
    <col min="2" max="2" width="45.421875" style="0" customWidth="1"/>
    <col min="3" max="3" width="12.421875" style="0" bestFit="1" customWidth="1"/>
    <col min="4" max="4" width="20.421875" style="0" customWidth="1"/>
    <col min="5" max="5" width="20.8515625" style="0" customWidth="1"/>
    <col min="6" max="6" width="19.421875" style="0" customWidth="1"/>
    <col min="7" max="7" width="33.421875" style="0" customWidth="1"/>
    <col min="8" max="8" width="11.28125" style="0" bestFit="1" customWidth="1"/>
    <col min="9" max="9" width="13.00390625" style="0" customWidth="1"/>
    <col min="10" max="10" width="2.7109375" style="0" customWidth="1"/>
    <col min="11" max="11" width="3.7109375" style="0" customWidth="1"/>
    <col min="12" max="16384" width="11.421875" style="0" customWidth="1"/>
  </cols>
  <sheetData>
    <row r="1" spans="1:9" s="3" customFormat="1" ht="33" customHeight="1">
      <c r="A1" s="61"/>
      <c r="B1" s="62"/>
      <c r="C1" s="168" t="s">
        <v>143</v>
      </c>
      <c r="D1" s="168"/>
      <c r="E1" s="168"/>
      <c r="F1" s="168"/>
      <c r="G1" s="168"/>
      <c r="H1" s="168"/>
      <c r="I1" s="168"/>
    </row>
    <row r="2" spans="1:9" s="3" customFormat="1" ht="25.5">
      <c r="A2" s="61"/>
      <c r="B2" s="62"/>
      <c r="C2" s="168"/>
      <c r="D2" s="168"/>
      <c r="E2" s="168"/>
      <c r="F2" s="168"/>
      <c r="G2" s="168"/>
      <c r="H2" s="168"/>
      <c r="I2" s="168"/>
    </row>
    <row r="3" spans="1:9" s="3" customFormat="1" ht="27" customHeight="1">
      <c r="A3" s="61"/>
      <c r="B3" s="62"/>
      <c r="C3" s="168"/>
      <c r="D3" s="168"/>
      <c r="E3" s="168"/>
      <c r="F3" s="168"/>
      <c r="G3" s="168"/>
      <c r="H3" s="168"/>
      <c r="I3" s="168"/>
    </row>
    <row r="4" spans="1:9" s="3" customFormat="1" ht="33.75" customHeight="1">
      <c r="A4" s="181" t="s">
        <v>109</v>
      </c>
      <c r="B4" s="181"/>
      <c r="C4" s="168"/>
      <c r="D4" s="168"/>
      <c r="E4" s="168"/>
      <c r="F4" s="168"/>
      <c r="G4" s="168"/>
      <c r="H4" s="168"/>
      <c r="I4" s="168"/>
    </row>
    <row r="5" spans="1:9" s="3" customFormat="1" ht="15.75" customHeight="1" thickBot="1">
      <c r="A5" s="59"/>
      <c r="B5" s="58"/>
      <c r="C5" s="60"/>
      <c r="D5" s="60"/>
      <c r="E5" s="60"/>
      <c r="F5" s="60"/>
      <c r="G5" s="60"/>
      <c r="H5" s="58"/>
      <c r="I5" s="60"/>
    </row>
    <row r="6" spans="1:25" s="1" customFormat="1" ht="16.5" thickBot="1">
      <c r="A6" s="182" t="s">
        <v>37</v>
      </c>
      <c r="B6" s="183"/>
      <c r="C6" s="92" t="s">
        <v>95</v>
      </c>
      <c r="D6" s="93" t="s">
        <v>102</v>
      </c>
      <c r="E6" s="93" t="s">
        <v>88</v>
      </c>
      <c r="F6" s="94" t="s">
        <v>103</v>
      </c>
      <c r="G6" s="27"/>
      <c r="I6"/>
      <c r="J6"/>
      <c r="K6"/>
      <c r="Q6"/>
      <c r="R6"/>
      <c r="S6"/>
      <c r="T6"/>
      <c r="U6"/>
      <c r="V6"/>
      <c r="W6"/>
      <c r="X6"/>
      <c r="Y6"/>
    </row>
    <row r="7" spans="1:7" ht="15" outlineLevel="1">
      <c r="A7" s="57"/>
      <c r="B7" s="33" t="s">
        <v>38</v>
      </c>
      <c r="C7" s="29"/>
      <c r="D7" s="29">
        <v>8000</v>
      </c>
      <c r="E7" s="84">
        <f aca="true" t="shared" si="0" ref="E7:E12">SUM(C7:D7)</f>
        <v>8000</v>
      </c>
      <c r="F7" s="95">
        <f aca="true" t="shared" si="1" ref="F7:F12">E7/E$13</f>
        <v>0.9060022650056625</v>
      </c>
      <c r="G7" s="28"/>
    </row>
    <row r="8" spans="1:7" ht="15" outlineLevel="1">
      <c r="A8" s="57"/>
      <c r="B8" s="34" t="s">
        <v>1</v>
      </c>
      <c r="C8" s="21"/>
      <c r="D8" s="21"/>
      <c r="E8" s="85">
        <f t="shared" si="0"/>
        <v>0</v>
      </c>
      <c r="F8" s="96">
        <f t="shared" si="1"/>
        <v>0</v>
      </c>
      <c r="G8" s="26"/>
    </row>
    <row r="9" spans="1:7" ht="15" outlineLevel="1">
      <c r="A9" s="57"/>
      <c r="B9" s="34" t="s">
        <v>2</v>
      </c>
      <c r="C9" s="21"/>
      <c r="D9" s="21"/>
      <c r="E9" s="85">
        <f t="shared" si="0"/>
        <v>0</v>
      </c>
      <c r="F9" s="96">
        <f t="shared" si="1"/>
        <v>0</v>
      </c>
      <c r="G9" s="26"/>
    </row>
    <row r="10" spans="1:7" ht="15" outlineLevel="1">
      <c r="A10" s="57"/>
      <c r="B10" s="34" t="s">
        <v>47</v>
      </c>
      <c r="C10" s="21">
        <v>800</v>
      </c>
      <c r="D10" s="21">
        <v>30</v>
      </c>
      <c r="E10" s="85">
        <f t="shared" si="0"/>
        <v>830</v>
      </c>
      <c r="F10" s="96">
        <f t="shared" si="1"/>
        <v>0.09399773499433749</v>
      </c>
      <c r="G10" s="26"/>
    </row>
    <row r="11" spans="1:7" ht="15" outlineLevel="1">
      <c r="A11" s="57"/>
      <c r="B11" s="34" t="s">
        <v>3</v>
      </c>
      <c r="C11" s="21"/>
      <c r="D11" s="21"/>
      <c r="E11" s="85">
        <f t="shared" si="0"/>
        <v>0</v>
      </c>
      <c r="F11" s="96">
        <f t="shared" si="1"/>
        <v>0</v>
      </c>
      <c r="G11" s="97"/>
    </row>
    <row r="12" spans="1:7" ht="45" outlineLevel="1">
      <c r="A12" s="57"/>
      <c r="B12" s="35" t="s">
        <v>104</v>
      </c>
      <c r="C12" s="21"/>
      <c r="D12" s="21"/>
      <c r="E12" s="85">
        <f t="shared" si="0"/>
        <v>0</v>
      </c>
      <c r="F12" s="96">
        <f t="shared" si="1"/>
        <v>0</v>
      </c>
      <c r="G12" s="26"/>
    </row>
    <row r="13" spans="1:8" ht="16.5" outlineLevel="1" thickBot="1">
      <c r="A13" s="121"/>
      <c r="B13" s="66" t="s">
        <v>99</v>
      </c>
      <c r="C13" s="65">
        <f>SUM(C7:C12)</f>
        <v>800</v>
      </c>
      <c r="D13" s="65">
        <f>SUM(D7:D12)</f>
        <v>8030</v>
      </c>
      <c r="E13" s="67">
        <f>SUM(C13:D13)</f>
        <v>8830</v>
      </c>
      <c r="F13" s="50">
        <v>1</v>
      </c>
      <c r="G13" s="25"/>
      <c r="H13" s="17"/>
    </row>
    <row r="14" spans="1:8" ht="14.25" outlineLevel="1" thickBot="1" thickTop="1">
      <c r="A14" s="5"/>
      <c r="B14" s="10"/>
      <c r="C14" s="24"/>
      <c r="D14" s="24"/>
      <c r="E14" s="24"/>
      <c r="F14" s="25"/>
      <c r="G14" s="25"/>
      <c r="H14" s="25"/>
    </row>
    <row r="15" spans="1:25" s="1" customFormat="1" ht="15.75">
      <c r="A15" s="171" t="s">
        <v>79</v>
      </c>
      <c r="B15" s="172"/>
      <c r="C15" s="55" t="s">
        <v>95</v>
      </c>
      <c r="D15" s="55" t="s">
        <v>101</v>
      </c>
      <c r="E15" s="55" t="s">
        <v>96</v>
      </c>
      <c r="F15" s="55" t="s">
        <v>97</v>
      </c>
      <c r="G15" s="55" t="s">
        <v>98</v>
      </c>
      <c r="H15" s="69" t="s">
        <v>88</v>
      </c>
      <c r="I15" s="56" t="s">
        <v>103</v>
      </c>
      <c r="J15"/>
      <c r="K15"/>
      <c r="Q15"/>
      <c r="R15"/>
      <c r="S15"/>
      <c r="T15"/>
      <c r="U15"/>
      <c r="V15"/>
      <c r="W15"/>
      <c r="X15"/>
      <c r="Y15"/>
    </row>
    <row r="16" spans="1:9" ht="15" outlineLevel="1">
      <c r="A16" s="57"/>
      <c r="B16" s="33" t="s">
        <v>123</v>
      </c>
      <c r="C16" s="41"/>
      <c r="D16" s="42">
        <v>2000</v>
      </c>
      <c r="E16" s="42"/>
      <c r="F16" s="42"/>
      <c r="G16" s="42"/>
      <c r="H16" s="83">
        <f>SUM(C16:G16)</f>
        <v>2000</v>
      </c>
      <c r="I16" s="45">
        <f aca="true" t="shared" si="2" ref="I16:I23">H16/H$24</f>
        <v>0.7272727272727273</v>
      </c>
    </row>
    <row r="17" spans="1:9" ht="15" outlineLevel="1">
      <c r="A17" s="57"/>
      <c r="B17" s="34" t="s">
        <v>72</v>
      </c>
      <c r="C17" s="43"/>
      <c r="D17" s="43"/>
      <c r="E17" s="43"/>
      <c r="F17" s="43"/>
      <c r="G17" s="43"/>
      <c r="H17" s="83">
        <f aca="true" t="shared" si="3" ref="H17:H23">SUM(C17:G17)</f>
        <v>0</v>
      </c>
      <c r="I17" s="45">
        <f t="shared" si="2"/>
        <v>0</v>
      </c>
    </row>
    <row r="18" spans="1:9" ht="15" outlineLevel="1">
      <c r="A18" s="57"/>
      <c r="B18" s="34" t="s">
        <v>121</v>
      </c>
      <c r="C18" s="43"/>
      <c r="D18" s="43"/>
      <c r="E18" s="43"/>
      <c r="F18" s="43"/>
      <c r="G18" s="43"/>
      <c r="H18" s="83">
        <f t="shared" si="3"/>
        <v>0</v>
      </c>
      <c r="I18" s="45">
        <f t="shared" si="2"/>
        <v>0</v>
      </c>
    </row>
    <row r="19" spans="1:9" ht="15" outlineLevel="1">
      <c r="A19" s="57"/>
      <c r="B19" s="34" t="s">
        <v>122</v>
      </c>
      <c r="C19" s="43"/>
      <c r="D19" s="43">
        <v>500</v>
      </c>
      <c r="E19" s="43"/>
      <c r="F19" s="43"/>
      <c r="G19" s="43"/>
      <c r="H19" s="83">
        <f t="shared" si="3"/>
        <v>500</v>
      </c>
      <c r="I19" s="45">
        <f>H19/H$24</f>
        <v>0.18181818181818182</v>
      </c>
    </row>
    <row r="20" spans="1:9" ht="15" outlineLevel="1">
      <c r="A20" s="57"/>
      <c r="B20" s="34" t="s">
        <v>73</v>
      </c>
      <c r="C20" s="43"/>
      <c r="D20" s="43"/>
      <c r="E20" s="43"/>
      <c r="F20" s="43"/>
      <c r="G20" s="43"/>
      <c r="H20" s="83">
        <f t="shared" si="3"/>
        <v>0</v>
      </c>
      <c r="I20" s="45">
        <f t="shared" si="2"/>
        <v>0</v>
      </c>
    </row>
    <row r="21" spans="1:9" ht="15" outlineLevel="1">
      <c r="A21" s="57"/>
      <c r="B21" s="34" t="s">
        <v>105</v>
      </c>
      <c r="C21" s="43">
        <v>20</v>
      </c>
      <c r="D21" s="43">
        <v>200</v>
      </c>
      <c r="E21" s="43"/>
      <c r="F21" s="43"/>
      <c r="G21" s="43"/>
      <c r="H21" s="83">
        <f t="shared" si="3"/>
        <v>220</v>
      </c>
      <c r="I21" s="45">
        <f t="shared" si="2"/>
        <v>0.08</v>
      </c>
    </row>
    <row r="22" spans="1:9" ht="15" outlineLevel="1">
      <c r="A22" s="57"/>
      <c r="B22" s="34" t="s">
        <v>125</v>
      </c>
      <c r="C22" s="43"/>
      <c r="D22" s="43">
        <v>30</v>
      </c>
      <c r="E22" s="43"/>
      <c r="G22" s="43"/>
      <c r="H22" s="83">
        <f t="shared" si="3"/>
        <v>30</v>
      </c>
      <c r="I22" s="45">
        <f t="shared" si="2"/>
        <v>0.01090909090909091</v>
      </c>
    </row>
    <row r="23" spans="1:12" ht="15" outlineLevel="1">
      <c r="A23" s="57"/>
      <c r="B23" s="36" t="s">
        <v>124</v>
      </c>
      <c r="C23" s="44"/>
      <c r="D23" s="44"/>
      <c r="E23" s="44"/>
      <c r="F23" s="44"/>
      <c r="G23" s="44"/>
      <c r="H23" s="83">
        <f t="shared" si="3"/>
        <v>0</v>
      </c>
      <c r="I23" s="45">
        <f t="shared" si="2"/>
        <v>0</v>
      </c>
      <c r="L23" s="98"/>
    </row>
    <row r="24" spans="1:9" ht="15.75" outlineLevel="1" thickBot="1">
      <c r="A24" s="63"/>
      <c r="B24" s="64" t="s">
        <v>88</v>
      </c>
      <c r="C24" s="65">
        <f>SUM(C16:C23)</f>
        <v>20</v>
      </c>
      <c r="D24" s="65">
        <f>SUM(D16:D23)</f>
        <v>2730</v>
      </c>
      <c r="E24" s="65">
        <f>SUM(E16:E23)</f>
        <v>0</v>
      </c>
      <c r="F24" s="65">
        <f>SUM(F16:F23)</f>
        <v>0</v>
      </c>
      <c r="G24" s="65">
        <f>SUM(G16:G23)</f>
        <v>0</v>
      </c>
      <c r="H24" s="83">
        <f>SUM(C24:G24)</f>
        <v>2750</v>
      </c>
      <c r="I24" s="47">
        <f>H24/H$24</f>
        <v>1</v>
      </c>
    </row>
    <row r="25" spans="1:8" ht="14.25" outlineLevel="1" thickBot="1" thickTop="1">
      <c r="A25" s="2"/>
      <c r="B25" s="2"/>
      <c r="C25" s="22"/>
      <c r="D25" s="22"/>
      <c r="E25" s="22"/>
      <c r="F25" s="40"/>
      <c r="G25" s="22"/>
      <c r="H25" s="22"/>
    </row>
    <row r="26" spans="1:9" ht="15.75" outlineLevel="1">
      <c r="A26" s="171" t="s">
        <v>5</v>
      </c>
      <c r="B26" s="172"/>
      <c r="C26" s="55" t="s">
        <v>95</v>
      </c>
      <c r="D26" s="55" t="s">
        <v>101</v>
      </c>
      <c r="E26" s="55" t="s">
        <v>96</v>
      </c>
      <c r="F26" s="55" t="s">
        <v>97</v>
      </c>
      <c r="G26" s="55" t="s">
        <v>98</v>
      </c>
      <c r="H26" s="69" t="s">
        <v>88</v>
      </c>
      <c r="I26" s="56" t="s">
        <v>103</v>
      </c>
    </row>
    <row r="27" spans="1:9" ht="15" outlineLevel="1">
      <c r="A27" s="68"/>
      <c r="B27" s="33" t="s">
        <v>6</v>
      </c>
      <c r="C27" s="29"/>
      <c r="D27" s="29">
        <v>500</v>
      </c>
      <c r="E27" s="29"/>
      <c r="F27" s="29"/>
      <c r="G27" s="29"/>
      <c r="H27" s="70">
        <f>SUM(C27:G27)</f>
        <v>500</v>
      </c>
      <c r="I27" s="45">
        <f>H27/H$40</f>
        <v>0.17271157167530224</v>
      </c>
    </row>
    <row r="28" spans="1:9" ht="15" outlineLevel="1">
      <c r="A28" s="68"/>
      <c r="B28" s="34" t="s">
        <v>7</v>
      </c>
      <c r="D28" s="21">
        <v>250</v>
      </c>
      <c r="E28" s="21"/>
      <c r="F28" s="21"/>
      <c r="G28" s="21"/>
      <c r="H28" s="70">
        <f aca="true" t="shared" si="4" ref="H28:H39">SUM(C28:G28)</f>
        <v>250</v>
      </c>
      <c r="I28" s="45">
        <f aca="true" t="shared" si="5" ref="I28:I40">H28/H$40</f>
        <v>0.08635578583765112</v>
      </c>
    </row>
    <row r="29" spans="1:9" ht="15" outlineLevel="1">
      <c r="A29" s="68"/>
      <c r="B29" s="34" t="s">
        <v>52</v>
      </c>
      <c r="C29" s="21"/>
      <c r="D29" s="21">
        <v>280</v>
      </c>
      <c r="E29" s="21"/>
      <c r="F29" s="21"/>
      <c r="G29" s="21"/>
      <c r="H29" s="70">
        <f t="shared" si="4"/>
        <v>280</v>
      </c>
      <c r="I29" s="45">
        <f t="shared" si="5"/>
        <v>0.09671848013816926</v>
      </c>
    </row>
    <row r="30" spans="1:9" ht="15">
      <c r="A30" s="68"/>
      <c r="B30" s="34" t="s">
        <v>8</v>
      </c>
      <c r="C30" s="21"/>
      <c r="D30" s="21">
        <v>120</v>
      </c>
      <c r="E30" s="21"/>
      <c r="F30" s="21"/>
      <c r="G30" s="21"/>
      <c r="H30" s="70">
        <f t="shared" si="4"/>
        <v>120</v>
      </c>
      <c r="I30" s="45">
        <f t="shared" si="5"/>
        <v>0.04145077720207254</v>
      </c>
    </row>
    <row r="31" spans="1:25" s="1" customFormat="1" ht="15">
      <c r="A31" s="68"/>
      <c r="B31" s="34" t="s">
        <v>46</v>
      </c>
      <c r="C31" s="21"/>
      <c r="D31" s="21">
        <v>30</v>
      </c>
      <c r="E31" s="21"/>
      <c r="F31" s="21"/>
      <c r="G31" s="21"/>
      <c r="H31" s="70">
        <f t="shared" si="4"/>
        <v>30</v>
      </c>
      <c r="I31" s="45">
        <f t="shared" si="5"/>
        <v>0.010362694300518135</v>
      </c>
      <c r="J31"/>
      <c r="K31"/>
      <c r="L31"/>
      <c r="M31"/>
      <c r="V31"/>
      <c r="W31"/>
      <c r="X31"/>
      <c r="Y31"/>
    </row>
    <row r="32" spans="1:9" ht="15" outlineLevel="1">
      <c r="A32" s="68"/>
      <c r="B32" s="34" t="s">
        <v>93</v>
      </c>
      <c r="C32" s="21"/>
      <c r="D32" s="21">
        <v>150</v>
      </c>
      <c r="E32" s="21" t="s">
        <v>49</v>
      </c>
      <c r="F32" s="21"/>
      <c r="G32" s="21"/>
      <c r="H32" s="70">
        <f t="shared" si="4"/>
        <v>150</v>
      </c>
      <c r="I32" s="45">
        <f t="shared" si="5"/>
        <v>0.05181347150259067</v>
      </c>
    </row>
    <row r="33" spans="1:9" ht="15" outlineLevel="1">
      <c r="A33" s="68"/>
      <c r="B33" s="34" t="s">
        <v>48</v>
      </c>
      <c r="C33" s="21"/>
      <c r="D33" s="21">
        <v>30</v>
      </c>
      <c r="E33" s="21"/>
      <c r="F33" s="21"/>
      <c r="G33" s="21"/>
      <c r="H33" s="70">
        <f t="shared" si="4"/>
        <v>30</v>
      </c>
      <c r="I33" s="45">
        <f t="shared" si="5"/>
        <v>0.010362694300518135</v>
      </c>
    </row>
    <row r="34" spans="1:9" ht="15" outlineLevel="1">
      <c r="A34" s="68"/>
      <c r="B34" s="34" t="s">
        <v>142</v>
      </c>
      <c r="C34" s="21"/>
      <c r="D34" s="21"/>
      <c r="E34" s="21">
        <v>15</v>
      </c>
      <c r="F34" s="21"/>
      <c r="G34" s="21"/>
      <c r="H34" s="70">
        <f t="shared" si="4"/>
        <v>15</v>
      </c>
      <c r="I34" s="45">
        <f t="shared" si="5"/>
        <v>0.0051813471502590676</v>
      </c>
    </row>
    <row r="35" spans="1:9" ht="15" outlineLevel="1">
      <c r="A35" s="68"/>
      <c r="B35" s="34" t="s">
        <v>54</v>
      </c>
      <c r="C35" s="30">
        <v>300</v>
      </c>
      <c r="D35" s="21"/>
      <c r="E35" s="21">
        <v>600</v>
      </c>
      <c r="F35" s="21"/>
      <c r="G35" s="21"/>
      <c r="H35" s="70">
        <f t="shared" si="4"/>
        <v>900</v>
      </c>
      <c r="I35" s="45">
        <f t="shared" si="5"/>
        <v>0.31088082901554404</v>
      </c>
    </row>
    <row r="36" spans="1:9" ht="15" outlineLevel="1">
      <c r="A36" s="68"/>
      <c r="B36" s="34" t="s">
        <v>50</v>
      </c>
      <c r="C36" s="21">
        <v>320</v>
      </c>
      <c r="D36" s="21"/>
      <c r="E36" s="21"/>
      <c r="F36" s="21"/>
      <c r="G36" s="21"/>
      <c r="H36" s="70">
        <f t="shared" si="4"/>
        <v>320</v>
      </c>
      <c r="I36" s="45">
        <f t="shared" si="5"/>
        <v>0.11053540587219343</v>
      </c>
    </row>
    <row r="37" spans="1:9" ht="15" outlineLevel="1">
      <c r="A37" s="68"/>
      <c r="B37" s="34" t="s">
        <v>9</v>
      </c>
      <c r="C37" s="21"/>
      <c r="D37" s="21"/>
      <c r="E37" s="21"/>
      <c r="F37" s="21"/>
      <c r="G37" s="21"/>
      <c r="H37" s="70">
        <f t="shared" si="4"/>
        <v>0</v>
      </c>
      <c r="I37" s="45">
        <f t="shared" si="5"/>
        <v>0</v>
      </c>
    </row>
    <row r="38" spans="1:9" ht="15" outlineLevel="1">
      <c r="A38" s="68"/>
      <c r="B38" s="34" t="s">
        <v>53</v>
      </c>
      <c r="C38" s="21"/>
      <c r="D38" s="21">
        <v>20</v>
      </c>
      <c r="E38" s="21"/>
      <c r="F38" s="21"/>
      <c r="G38" s="21"/>
      <c r="H38" s="70">
        <f t="shared" si="4"/>
        <v>20</v>
      </c>
      <c r="I38" s="45">
        <f t="shared" si="5"/>
        <v>0.0069084628670120895</v>
      </c>
    </row>
    <row r="39" spans="1:9" ht="45" outlineLevel="1">
      <c r="A39" s="68"/>
      <c r="B39" s="37" t="s">
        <v>70</v>
      </c>
      <c r="C39" s="21"/>
      <c r="D39" s="21"/>
      <c r="E39" s="21"/>
      <c r="F39" s="21">
        <v>180</v>
      </c>
      <c r="G39" s="21">
        <v>100</v>
      </c>
      <c r="H39" s="70">
        <f t="shared" si="4"/>
        <v>280</v>
      </c>
      <c r="I39" s="45">
        <f t="shared" si="5"/>
        <v>0.09671848013816926</v>
      </c>
    </row>
    <row r="40" spans="1:9" ht="16.5" outlineLevel="1" thickBot="1">
      <c r="A40" s="63"/>
      <c r="B40" s="64" t="s">
        <v>88</v>
      </c>
      <c r="C40" s="65">
        <f>SUM(C27:C39)</f>
        <v>620</v>
      </c>
      <c r="D40" s="65">
        <f>SUM(D27:D39)</f>
        <v>1380</v>
      </c>
      <c r="E40" s="65">
        <f>SUM(E27:E39)</f>
        <v>615</v>
      </c>
      <c r="F40" s="65">
        <f>SUM(F27:F39)</f>
        <v>180</v>
      </c>
      <c r="G40" s="65">
        <f>SUM(G27:G39)</f>
        <v>100</v>
      </c>
      <c r="H40" s="71">
        <f>SUM(C40:G40)</f>
        <v>2895</v>
      </c>
      <c r="I40" s="47">
        <f t="shared" si="5"/>
        <v>1</v>
      </c>
    </row>
    <row r="41" ht="14.25" thickBot="1" thickTop="1"/>
    <row r="42" spans="1:25" s="1" customFormat="1" ht="15.75">
      <c r="A42" s="169" t="s">
        <v>10</v>
      </c>
      <c r="B42" s="170"/>
      <c r="C42" s="55" t="s">
        <v>95</v>
      </c>
      <c r="D42" s="55" t="s">
        <v>101</v>
      </c>
      <c r="E42" s="55" t="s">
        <v>96</v>
      </c>
      <c r="F42" s="55" t="s">
        <v>97</v>
      </c>
      <c r="G42" s="55" t="s">
        <v>98</v>
      </c>
      <c r="H42" s="55" t="s">
        <v>88</v>
      </c>
      <c r="I42" s="56" t="s">
        <v>103</v>
      </c>
      <c r="J42"/>
      <c r="K42"/>
      <c r="L42"/>
      <c r="M42"/>
      <c r="V42"/>
      <c r="W42"/>
      <c r="X42"/>
      <c r="Y42"/>
    </row>
    <row r="43" spans="1:9" ht="15" outlineLevel="1">
      <c r="A43" s="68"/>
      <c r="B43" s="33" t="s">
        <v>11</v>
      </c>
      <c r="C43" s="31"/>
      <c r="D43" s="31">
        <v>300</v>
      </c>
      <c r="E43" s="31"/>
      <c r="F43" s="31"/>
      <c r="G43" s="31"/>
      <c r="H43" s="72">
        <f aca="true" t="shared" si="6" ref="H43:H50">SUM(C43:G43)</f>
        <v>300</v>
      </c>
      <c r="I43" s="45">
        <f>H43/H$51</f>
        <v>0.5</v>
      </c>
    </row>
    <row r="44" spans="1:9" ht="15" outlineLevel="1">
      <c r="A44" s="68"/>
      <c r="B44" s="34" t="s">
        <v>12</v>
      </c>
      <c r="C44" s="9"/>
      <c r="D44" s="9"/>
      <c r="E44" s="9"/>
      <c r="F44" s="9"/>
      <c r="G44" s="9">
        <v>150</v>
      </c>
      <c r="H44" s="72">
        <f t="shared" si="6"/>
        <v>150</v>
      </c>
      <c r="I44" s="45">
        <f aca="true" t="shared" si="7" ref="I44:I51">H44/H$51</f>
        <v>0.25</v>
      </c>
    </row>
    <row r="45" spans="1:9" ht="15" outlineLevel="1">
      <c r="A45" s="68"/>
      <c r="B45" s="34" t="s">
        <v>56</v>
      </c>
      <c r="C45" s="9"/>
      <c r="D45" s="9"/>
      <c r="E45" s="9"/>
      <c r="F45" s="9"/>
      <c r="G45" s="9"/>
      <c r="H45" s="72">
        <f t="shared" si="6"/>
        <v>0</v>
      </c>
      <c r="I45" s="45">
        <f t="shared" si="7"/>
        <v>0</v>
      </c>
    </row>
    <row r="46" spans="1:9" ht="15" outlineLevel="1">
      <c r="A46" s="68"/>
      <c r="B46" s="34" t="s">
        <v>13</v>
      </c>
      <c r="C46" s="9"/>
      <c r="D46" s="9"/>
      <c r="E46" s="9"/>
      <c r="F46" s="9"/>
      <c r="G46" s="9"/>
      <c r="H46" s="72">
        <f t="shared" si="6"/>
        <v>0</v>
      </c>
      <c r="I46" s="45">
        <f t="shared" si="7"/>
        <v>0</v>
      </c>
    </row>
    <row r="47" spans="1:9" ht="15" outlineLevel="1">
      <c r="A47" s="68"/>
      <c r="B47" s="34" t="s">
        <v>14</v>
      </c>
      <c r="C47" s="9">
        <v>10</v>
      </c>
      <c r="D47" s="9"/>
      <c r="E47" s="9">
        <v>60</v>
      </c>
      <c r="F47" s="9"/>
      <c r="G47" s="9"/>
      <c r="H47" s="72">
        <f t="shared" si="6"/>
        <v>70</v>
      </c>
      <c r="I47" s="45">
        <f t="shared" si="7"/>
        <v>0.11666666666666667</v>
      </c>
    </row>
    <row r="48" spans="1:9" ht="15" outlineLevel="1">
      <c r="A48" s="68"/>
      <c r="B48" s="34" t="s">
        <v>55</v>
      </c>
      <c r="C48" s="9"/>
      <c r="D48" s="9"/>
      <c r="E48" s="9"/>
      <c r="F48" s="9"/>
      <c r="G48" s="9"/>
      <c r="H48" s="72">
        <f t="shared" si="6"/>
        <v>0</v>
      </c>
      <c r="I48" s="45">
        <f t="shared" si="7"/>
        <v>0</v>
      </c>
    </row>
    <row r="49" spans="1:9" ht="15" outlineLevel="1">
      <c r="A49" s="68"/>
      <c r="B49" s="34" t="s">
        <v>58</v>
      </c>
      <c r="C49" s="9"/>
      <c r="D49" s="9"/>
      <c r="E49" s="9"/>
      <c r="F49" s="9"/>
      <c r="G49" s="9"/>
      <c r="H49" s="72">
        <f t="shared" si="6"/>
        <v>0</v>
      </c>
      <c r="I49" s="45">
        <f t="shared" si="7"/>
        <v>0</v>
      </c>
    </row>
    <row r="50" spans="1:9" ht="15" outlineLevel="1">
      <c r="A50" s="68"/>
      <c r="B50" s="36" t="s">
        <v>57</v>
      </c>
      <c r="C50" s="23">
        <v>0</v>
      </c>
      <c r="D50" s="23"/>
      <c r="E50" s="23"/>
      <c r="F50" s="23">
        <v>80</v>
      </c>
      <c r="G50" s="23"/>
      <c r="H50" s="72">
        <f t="shared" si="6"/>
        <v>80</v>
      </c>
      <c r="I50" s="45">
        <f t="shared" si="7"/>
        <v>0.13333333333333333</v>
      </c>
    </row>
    <row r="51" spans="1:9" ht="15.75" outlineLevel="1" thickBot="1">
      <c r="A51" s="63"/>
      <c r="B51" s="64" t="s">
        <v>88</v>
      </c>
      <c r="C51" s="64">
        <f>SUM(C43:C50)</f>
        <v>10</v>
      </c>
      <c r="D51" s="64">
        <f>SUM(D43:D50)</f>
        <v>300</v>
      </c>
      <c r="E51" s="64">
        <f>SUM(E43:E50)</f>
        <v>60</v>
      </c>
      <c r="F51" s="64">
        <f>SUM(F43:F50)</f>
        <v>80</v>
      </c>
      <c r="G51" s="64">
        <f>SUM(G43:G50)</f>
        <v>150</v>
      </c>
      <c r="H51" s="72">
        <f>SUM(C51:G51)</f>
        <v>600</v>
      </c>
      <c r="I51" s="47">
        <f t="shared" si="7"/>
        <v>1</v>
      </c>
    </row>
    <row r="52" spans="5:9" ht="14.25" outlineLevel="1" thickBot="1" thickTop="1">
      <c r="E52" s="12"/>
      <c r="I52" s="46"/>
    </row>
    <row r="53" spans="1:9" ht="15.75" outlineLevel="1">
      <c r="A53" s="169" t="s">
        <v>90</v>
      </c>
      <c r="B53" s="170"/>
      <c r="C53" s="55" t="s">
        <v>95</v>
      </c>
      <c r="D53" s="55" t="s">
        <v>101</v>
      </c>
      <c r="E53" s="55" t="s">
        <v>96</v>
      </c>
      <c r="F53" s="55" t="s">
        <v>97</v>
      </c>
      <c r="G53" s="55" t="s">
        <v>98</v>
      </c>
      <c r="H53" s="55" t="s">
        <v>88</v>
      </c>
      <c r="I53" s="56" t="s">
        <v>103</v>
      </c>
    </row>
    <row r="54" spans="1:9" ht="15">
      <c r="A54" s="68"/>
      <c r="B54" s="33" t="s">
        <v>59</v>
      </c>
      <c r="C54" s="31">
        <v>20</v>
      </c>
      <c r="D54" s="31"/>
      <c r="E54" s="31"/>
      <c r="F54" s="31"/>
      <c r="G54" s="31"/>
      <c r="H54" s="72">
        <f>SUM(C54:G$54)</f>
        <v>20</v>
      </c>
      <c r="I54" s="45">
        <f>H54/H$66</f>
        <v>0.036036036036036036</v>
      </c>
    </row>
    <row r="55" spans="1:9" ht="15">
      <c r="A55" s="68"/>
      <c r="B55" s="34" t="s">
        <v>60</v>
      </c>
      <c r="C55" s="9"/>
      <c r="D55" s="9"/>
      <c r="E55" s="9">
        <v>50</v>
      </c>
      <c r="F55" s="9"/>
      <c r="G55" s="9"/>
      <c r="H55" s="73">
        <f aca="true" t="shared" si="8" ref="H55:H66">SUM(C55:G55)</f>
        <v>50</v>
      </c>
      <c r="I55" s="45">
        <f aca="true" t="shared" si="9" ref="I55:I66">H55/H$66</f>
        <v>0.09009009009009009</v>
      </c>
    </row>
    <row r="56" spans="1:9" ht="15">
      <c r="A56" s="68"/>
      <c r="B56" s="34" t="s">
        <v>15</v>
      </c>
      <c r="C56" s="9"/>
      <c r="D56" s="9"/>
      <c r="E56" s="9"/>
      <c r="F56" s="9"/>
      <c r="G56" s="9"/>
      <c r="H56" s="73">
        <f t="shared" si="8"/>
        <v>0</v>
      </c>
      <c r="I56" s="45">
        <f t="shared" si="9"/>
        <v>0</v>
      </c>
    </row>
    <row r="57" spans="1:25" s="1" customFormat="1" ht="15">
      <c r="A57" s="68"/>
      <c r="B57" s="34" t="s">
        <v>69</v>
      </c>
      <c r="C57" s="9"/>
      <c r="D57" s="9">
        <v>200</v>
      </c>
      <c r="E57" s="9"/>
      <c r="F57" s="9"/>
      <c r="G57" s="9"/>
      <c r="H57" s="73">
        <f t="shared" si="8"/>
        <v>200</v>
      </c>
      <c r="I57" s="45">
        <f t="shared" si="9"/>
        <v>0.36036036036036034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9" ht="15" outlineLevel="1">
      <c r="A58" s="68"/>
      <c r="B58" s="34" t="s">
        <v>16</v>
      </c>
      <c r="C58" s="9"/>
      <c r="D58" s="9"/>
      <c r="E58" s="9">
        <f>120+80</f>
        <v>200</v>
      </c>
      <c r="F58" s="9"/>
      <c r="G58" s="9"/>
      <c r="H58" s="73">
        <f t="shared" si="8"/>
        <v>200</v>
      </c>
      <c r="I58" s="45">
        <f t="shared" si="9"/>
        <v>0.36036036036036034</v>
      </c>
    </row>
    <row r="59" spans="1:9" ht="15" outlineLevel="1">
      <c r="A59" s="68"/>
      <c r="B59" s="34" t="s">
        <v>17</v>
      </c>
      <c r="C59" s="9"/>
      <c r="D59" s="9"/>
      <c r="E59" s="9"/>
      <c r="F59" s="9">
        <v>15</v>
      </c>
      <c r="G59" s="9"/>
      <c r="H59" s="73">
        <f t="shared" si="8"/>
        <v>15</v>
      </c>
      <c r="I59" s="45">
        <f t="shared" si="9"/>
        <v>0.02702702702702703</v>
      </c>
    </row>
    <row r="60" spans="1:9" ht="15" outlineLevel="1">
      <c r="A60" s="68"/>
      <c r="B60" s="34" t="s">
        <v>62</v>
      </c>
      <c r="C60" s="9"/>
      <c r="D60" s="9"/>
      <c r="E60" s="9"/>
      <c r="F60" s="9"/>
      <c r="G60" s="9"/>
      <c r="H60" s="73">
        <f t="shared" si="8"/>
        <v>0</v>
      </c>
      <c r="I60" s="45">
        <f t="shared" si="9"/>
        <v>0</v>
      </c>
    </row>
    <row r="61" spans="1:9" ht="15" outlineLevel="1">
      <c r="A61" s="68"/>
      <c r="B61" s="34" t="s">
        <v>19</v>
      </c>
      <c r="C61" s="9"/>
      <c r="D61" s="9"/>
      <c r="E61" s="9"/>
      <c r="F61" s="9"/>
      <c r="G61" s="9"/>
      <c r="H61" s="73">
        <f t="shared" si="8"/>
        <v>0</v>
      </c>
      <c r="I61" s="45">
        <f t="shared" si="9"/>
        <v>0</v>
      </c>
    </row>
    <row r="62" spans="1:9" ht="15" outlineLevel="1">
      <c r="A62" s="68"/>
      <c r="B62" s="34" t="s">
        <v>21</v>
      </c>
      <c r="C62" s="9"/>
      <c r="D62" s="9"/>
      <c r="E62" s="9"/>
      <c r="F62" s="9"/>
      <c r="G62" s="9"/>
      <c r="H62" s="73">
        <f t="shared" si="8"/>
        <v>0</v>
      </c>
      <c r="I62" s="45">
        <f t="shared" si="9"/>
        <v>0</v>
      </c>
    </row>
    <row r="63" spans="1:9" ht="15" outlineLevel="1">
      <c r="A63" s="68"/>
      <c r="B63" s="34" t="s">
        <v>63</v>
      </c>
      <c r="C63" s="9">
        <v>50</v>
      </c>
      <c r="D63" s="9"/>
      <c r="E63" s="9">
        <v>20</v>
      </c>
      <c r="F63" s="9"/>
      <c r="G63" s="9"/>
      <c r="H63" s="73">
        <f t="shared" si="8"/>
        <v>70</v>
      </c>
      <c r="I63" s="45">
        <f t="shared" si="9"/>
        <v>0.12612612612612611</v>
      </c>
    </row>
    <row r="64" spans="1:9" ht="15">
      <c r="A64" s="68"/>
      <c r="B64" s="34" t="s">
        <v>61</v>
      </c>
      <c r="C64" s="9"/>
      <c r="D64" s="9"/>
      <c r="E64" s="9"/>
      <c r="F64" s="9"/>
      <c r="G64" s="9"/>
      <c r="H64" s="73">
        <f t="shared" si="8"/>
        <v>0</v>
      </c>
      <c r="I64" s="45">
        <f t="shared" si="9"/>
        <v>0</v>
      </c>
    </row>
    <row r="65" spans="1:29" s="1" customFormat="1" ht="15">
      <c r="A65" s="81"/>
      <c r="B65" s="38" t="s">
        <v>64</v>
      </c>
      <c r="C65" s="9"/>
      <c r="D65" s="9"/>
      <c r="E65" s="9"/>
      <c r="F65" s="9"/>
      <c r="G65" s="9"/>
      <c r="H65" s="73">
        <f t="shared" si="8"/>
        <v>0</v>
      </c>
      <c r="I65" s="45">
        <f t="shared" si="9"/>
        <v>0</v>
      </c>
      <c r="J65"/>
      <c r="K65"/>
      <c r="L65"/>
      <c r="M65"/>
      <c r="V65"/>
      <c r="W65"/>
      <c r="X65"/>
      <c r="Y65"/>
      <c r="Z65"/>
      <c r="AA65"/>
      <c r="AB65"/>
      <c r="AC65"/>
    </row>
    <row r="66" spans="1:9" ht="16.5" outlineLevel="1" thickBot="1">
      <c r="A66" s="63"/>
      <c r="B66" s="64" t="s">
        <v>88</v>
      </c>
      <c r="C66" s="64">
        <f>SUM(C54:C65)</f>
        <v>70</v>
      </c>
      <c r="D66" s="64">
        <f>SUM(D54:D65)</f>
        <v>200</v>
      </c>
      <c r="E66" s="64">
        <f>SUM(E54:E65)</f>
        <v>270</v>
      </c>
      <c r="F66" s="64">
        <f>SUM(F54:F65)</f>
        <v>15</v>
      </c>
      <c r="G66" s="64">
        <f>SUM(G54:G65)</f>
        <v>0</v>
      </c>
      <c r="H66" s="74">
        <f t="shared" si="8"/>
        <v>555</v>
      </c>
      <c r="I66" s="45">
        <f t="shared" si="9"/>
        <v>1</v>
      </c>
    </row>
    <row r="67" ht="14.25" outlineLevel="1" thickBot="1" thickTop="1"/>
    <row r="68" spans="1:9" ht="15.75" outlineLevel="1">
      <c r="A68" s="169" t="s">
        <v>91</v>
      </c>
      <c r="B68" s="170"/>
      <c r="C68" s="55" t="s">
        <v>95</v>
      </c>
      <c r="D68" s="55" t="s">
        <v>101</v>
      </c>
      <c r="E68" s="55" t="s">
        <v>96</v>
      </c>
      <c r="F68" s="55" t="s">
        <v>97</v>
      </c>
      <c r="G68" s="55" t="s">
        <v>98</v>
      </c>
      <c r="H68" s="55" t="s">
        <v>88</v>
      </c>
      <c r="I68" s="56" t="s">
        <v>103</v>
      </c>
    </row>
    <row r="69" spans="1:9" ht="15" outlineLevel="1">
      <c r="A69" s="68"/>
      <c r="B69" s="33" t="s">
        <v>92</v>
      </c>
      <c r="C69" s="31">
        <v>10</v>
      </c>
      <c r="D69" s="31"/>
      <c r="E69" s="31">
        <v>10</v>
      </c>
      <c r="F69" s="31"/>
      <c r="G69" s="31"/>
      <c r="H69" s="72">
        <f>SUM(C69:G69)</f>
        <v>20</v>
      </c>
      <c r="I69" s="45">
        <f>H69/H$78</f>
        <v>0.03669724770642202</v>
      </c>
    </row>
    <row r="70" spans="1:9" ht="15" outlineLevel="1">
      <c r="A70" s="68"/>
      <c r="B70" s="34" t="s">
        <v>23</v>
      </c>
      <c r="C70" s="9">
        <v>20</v>
      </c>
      <c r="D70" s="9"/>
      <c r="E70" s="9">
        <v>60</v>
      </c>
      <c r="F70" s="9"/>
      <c r="G70" s="9"/>
      <c r="H70" s="72">
        <f aca="true" t="shared" si="10" ref="H70:H77">SUM(C70:G70)</f>
        <v>80</v>
      </c>
      <c r="I70" s="45">
        <f>H70/H$78</f>
        <v>0.14678899082568808</v>
      </c>
    </row>
    <row r="71" spans="1:9" ht="15" outlineLevel="1">
      <c r="A71" s="68"/>
      <c r="B71" s="34" t="s">
        <v>94</v>
      </c>
      <c r="C71" s="9">
        <f>SUM(C69:C70)</f>
        <v>30</v>
      </c>
      <c r="D71" s="9"/>
      <c r="E71" s="9"/>
      <c r="F71" s="9"/>
      <c r="G71" s="9"/>
      <c r="H71" s="72">
        <f t="shared" si="10"/>
        <v>30</v>
      </c>
      <c r="I71" s="45">
        <f>H71/H$78</f>
        <v>0.05504587155963303</v>
      </c>
    </row>
    <row r="72" spans="1:9" ht="15" outlineLevel="1">
      <c r="A72" s="68"/>
      <c r="B72" s="34" t="s">
        <v>24</v>
      </c>
      <c r="C72" s="9">
        <v>50</v>
      </c>
      <c r="D72" s="9"/>
      <c r="E72" s="9"/>
      <c r="F72" s="9"/>
      <c r="G72" s="9">
        <v>20</v>
      </c>
      <c r="H72" s="72">
        <f t="shared" si="10"/>
        <v>70</v>
      </c>
      <c r="I72" s="45">
        <f aca="true" t="shared" si="11" ref="I72:I78">H72/H$78</f>
        <v>0.12844036697247707</v>
      </c>
    </row>
    <row r="73" spans="1:9" ht="15" outlineLevel="1">
      <c r="A73" s="68"/>
      <c r="B73" s="34" t="s">
        <v>25</v>
      </c>
      <c r="C73" s="9"/>
      <c r="D73" s="9"/>
      <c r="E73" s="9"/>
      <c r="F73" s="9">
        <v>65</v>
      </c>
      <c r="G73" s="9"/>
      <c r="H73" s="72">
        <f>SUM(C73:G73)</f>
        <v>65</v>
      </c>
      <c r="I73" s="45">
        <f t="shared" si="11"/>
        <v>0.11926605504587157</v>
      </c>
    </row>
    <row r="74" spans="1:9" ht="15" outlineLevel="1">
      <c r="A74" s="68"/>
      <c r="B74" s="34" t="s">
        <v>26</v>
      </c>
      <c r="C74" s="9"/>
      <c r="D74" s="9">
        <v>100</v>
      </c>
      <c r="E74" s="9"/>
      <c r="F74" s="9"/>
      <c r="G74" s="9"/>
      <c r="H74" s="72">
        <f t="shared" si="10"/>
        <v>100</v>
      </c>
      <c r="I74" s="45">
        <f t="shared" si="11"/>
        <v>0.1834862385321101</v>
      </c>
    </row>
    <row r="75" spans="1:9" ht="15" outlineLevel="1">
      <c r="A75" s="68"/>
      <c r="B75" s="34" t="s">
        <v>27</v>
      </c>
      <c r="C75" s="9"/>
      <c r="D75" s="9"/>
      <c r="E75" s="9"/>
      <c r="F75" s="9">
        <v>40</v>
      </c>
      <c r="G75" s="9"/>
      <c r="H75" s="72">
        <f t="shared" si="10"/>
        <v>40</v>
      </c>
      <c r="I75" s="45">
        <f t="shared" si="11"/>
        <v>0.07339449541284404</v>
      </c>
    </row>
    <row r="76" spans="1:9" ht="15">
      <c r="A76" s="68"/>
      <c r="B76" s="34" t="s">
        <v>65</v>
      </c>
      <c r="C76" s="9">
        <v>50</v>
      </c>
      <c r="D76" s="9"/>
      <c r="E76" s="9"/>
      <c r="F76" s="9"/>
      <c r="G76" s="9"/>
      <c r="H76" s="72">
        <f>SUM(C76:G76)</f>
        <v>50</v>
      </c>
      <c r="I76" s="45">
        <f t="shared" si="11"/>
        <v>0.09174311926605505</v>
      </c>
    </row>
    <row r="77" spans="1:29" s="1" customFormat="1" ht="15">
      <c r="A77" s="68"/>
      <c r="B77" s="36" t="s">
        <v>4</v>
      </c>
      <c r="C77" s="23"/>
      <c r="D77" s="23"/>
      <c r="E77" s="23"/>
      <c r="F77" s="23"/>
      <c r="G77" s="23">
        <v>90</v>
      </c>
      <c r="H77" s="72">
        <f t="shared" si="10"/>
        <v>90</v>
      </c>
      <c r="I77" s="45">
        <f t="shared" si="11"/>
        <v>0.1651376146788991</v>
      </c>
      <c r="J77"/>
      <c r="K77"/>
      <c r="L77"/>
      <c r="M77"/>
      <c r="V77"/>
      <c r="W77"/>
      <c r="X77"/>
      <c r="Y77"/>
      <c r="Z77"/>
      <c r="AA77"/>
      <c r="AB77"/>
      <c r="AC77"/>
    </row>
    <row r="78" spans="1:9" ht="16.5" outlineLevel="1" thickBot="1">
      <c r="A78" s="63"/>
      <c r="B78" s="64" t="s">
        <v>88</v>
      </c>
      <c r="C78" s="64">
        <f>SUM(C69:C77)</f>
        <v>160</v>
      </c>
      <c r="D78" s="64">
        <f>SUM(D69:D77)</f>
        <v>100</v>
      </c>
      <c r="E78" s="64">
        <f>SUM(E69:E77)</f>
        <v>70</v>
      </c>
      <c r="F78" s="64">
        <f>SUM(F69:F77)</f>
        <v>105</v>
      </c>
      <c r="G78" s="64">
        <f>SUM(G69:G77)</f>
        <v>110</v>
      </c>
      <c r="H78" s="74">
        <f>SUM(C78:G78)</f>
        <v>545</v>
      </c>
      <c r="I78" s="45">
        <f t="shared" si="11"/>
        <v>1</v>
      </c>
    </row>
    <row r="79" ht="14.25" outlineLevel="1" thickBot="1" thickTop="1">
      <c r="I79" s="46"/>
    </row>
    <row r="80" spans="1:9" ht="15.75" outlineLevel="1">
      <c r="A80" s="169" t="s">
        <v>28</v>
      </c>
      <c r="B80" s="170"/>
      <c r="C80" s="55" t="s">
        <v>95</v>
      </c>
      <c r="D80" s="55" t="s">
        <v>101</v>
      </c>
      <c r="E80" s="55" t="s">
        <v>96</v>
      </c>
      <c r="F80" s="55" t="s">
        <v>97</v>
      </c>
      <c r="G80" s="55" t="s">
        <v>98</v>
      </c>
      <c r="H80" s="55" t="s">
        <v>88</v>
      </c>
      <c r="I80" s="56" t="s">
        <v>103</v>
      </c>
    </row>
    <row r="81" spans="1:9" ht="15" outlineLevel="1">
      <c r="A81" s="68"/>
      <c r="B81" s="33" t="s">
        <v>29</v>
      </c>
      <c r="C81" s="31"/>
      <c r="D81" s="31"/>
      <c r="E81" s="31">
        <v>30</v>
      </c>
      <c r="F81" s="31">
        <v>210</v>
      </c>
      <c r="G81" s="31"/>
      <c r="H81" s="72">
        <f>SUM(C81:F81)</f>
        <v>240</v>
      </c>
      <c r="I81" s="45">
        <f>H81/H$89</f>
        <v>0.47244094488188976</v>
      </c>
    </row>
    <row r="82" spans="1:9" ht="15" outlineLevel="1">
      <c r="A82" s="68"/>
      <c r="B82" s="34" t="s">
        <v>71</v>
      </c>
      <c r="C82" s="9">
        <v>20</v>
      </c>
      <c r="D82" s="9"/>
      <c r="E82" s="9">
        <v>5</v>
      </c>
      <c r="F82" s="9"/>
      <c r="G82" s="9"/>
      <c r="H82" s="72">
        <f aca="true" t="shared" si="12" ref="H82:H87">SUM(C82:F82)</f>
        <v>25</v>
      </c>
      <c r="I82" s="45">
        <f aca="true" t="shared" si="13" ref="I82:I89">H82/H$89</f>
        <v>0.04921259842519685</v>
      </c>
    </row>
    <row r="83" spans="1:9" ht="15" outlineLevel="1">
      <c r="A83" s="68"/>
      <c r="B83" s="38" t="s">
        <v>66</v>
      </c>
      <c r="C83" s="9"/>
      <c r="D83" s="9"/>
      <c r="E83" s="9"/>
      <c r="F83" s="9">
        <v>240</v>
      </c>
      <c r="G83" s="9"/>
      <c r="H83" s="72">
        <f t="shared" si="12"/>
        <v>240</v>
      </c>
      <c r="I83" s="45">
        <f t="shared" si="13"/>
        <v>0.47244094488188976</v>
      </c>
    </row>
    <row r="84" spans="1:14" ht="15" outlineLevel="1">
      <c r="A84" s="68"/>
      <c r="B84" s="34" t="s">
        <v>30</v>
      </c>
      <c r="C84" s="9"/>
      <c r="D84" s="9"/>
      <c r="E84" s="9">
        <v>3</v>
      </c>
      <c r="F84" s="9"/>
      <c r="G84" s="9"/>
      <c r="H84" s="72">
        <f t="shared" si="12"/>
        <v>3</v>
      </c>
      <c r="I84" s="45">
        <f t="shared" si="13"/>
        <v>0.005905511811023622</v>
      </c>
      <c r="N84" s="14"/>
    </row>
    <row r="85" spans="1:9" ht="15" outlineLevel="1">
      <c r="A85" s="68"/>
      <c r="B85" s="34" t="s">
        <v>31</v>
      </c>
      <c r="C85" s="9"/>
      <c r="D85" s="9"/>
      <c r="E85" s="9"/>
      <c r="F85" s="9"/>
      <c r="G85" s="9"/>
      <c r="H85" s="72">
        <f t="shared" si="12"/>
        <v>0</v>
      </c>
      <c r="I85" s="45">
        <f t="shared" si="13"/>
        <v>0</v>
      </c>
    </row>
    <row r="86" spans="1:9" ht="15" outlineLevel="1">
      <c r="A86" s="68"/>
      <c r="B86" s="34" t="s">
        <v>32</v>
      </c>
      <c r="C86" s="9"/>
      <c r="D86" s="9"/>
      <c r="E86" s="9"/>
      <c r="F86" s="9"/>
      <c r="G86" s="9"/>
      <c r="H86" s="72">
        <f t="shared" si="12"/>
        <v>0</v>
      </c>
      <c r="I86" s="45">
        <f t="shared" si="13"/>
        <v>0</v>
      </c>
    </row>
    <row r="87" spans="1:9" ht="15">
      <c r="A87" s="68"/>
      <c r="B87" s="34" t="s">
        <v>67</v>
      </c>
      <c r="C87" s="9"/>
      <c r="D87" s="9"/>
      <c r="E87" s="9"/>
      <c r="F87" s="9"/>
      <c r="G87" s="9"/>
      <c r="H87" s="72">
        <f t="shared" si="12"/>
        <v>0</v>
      </c>
      <c r="I87" s="45">
        <f t="shared" si="13"/>
        <v>0</v>
      </c>
    </row>
    <row r="88" spans="1:9" ht="45" outlineLevel="1">
      <c r="A88" s="68"/>
      <c r="B88" s="39" t="s">
        <v>68</v>
      </c>
      <c r="C88" s="23"/>
      <c r="D88" s="23"/>
      <c r="E88" s="23"/>
      <c r="F88" s="23"/>
      <c r="G88" s="23"/>
      <c r="H88" s="75"/>
      <c r="I88" s="45">
        <f>H88/H$89</f>
        <v>0</v>
      </c>
    </row>
    <row r="89" spans="1:9" ht="16.5" outlineLevel="1" thickBot="1">
      <c r="A89" s="63"/>
      <c r="B89" s="64" t="s">
        <v>88</v>
      </c>
      <c r="C89" s="64">
        <f>SUM(C81:C88)</f>
        <v>20</v>
      </c>
      <c r="D89" s="64">
        <f>SUM(D81:D88)</f>
        <v>0</v>
      </c>
      <c r="E89" s="64">
        <f>SUM(E81:E88)</f>
        <v>38</v>
      </c>
      <c r="F89" s="64">
        <f>SUM(F81:F88)</f>
        <v>450</v>
      </c>
      <c r="G89" s="64">
        <f>SUM(G81:G88)</f>
        <v>0</v>
      </c>
      <c r="H89" s="74">
        <f>SUM(C89:G89)</f>
        <v>508</v>
      </c>
      <c r="I89" s="45">
        <f t="shared" si="13"/>
        <v>1</v>
      </c>
    </row>
    <row r="90" spans="10:29" s="2" customFormat="1" ht="14.25" thickBot="1" thickTop="1">
      <c r="J90"/>
      <c r="K90"/>
      <c r="L90"/>
      <c r="M90"/>
      <c r="V90"/>
      <c r="W90"/>
      <c r="X90"/>
      <c r="Y90"/>
      <c r="Z90"/>
      <c r="AA90"/>
      <c r="AB90"/>
      <c r="AC90"/>
    </row>
    <row r="91" spans="1:29" s="20" customFormat="1" ht="15.75">
      <c r="A91" s="171" t="s">
        <v>74</v>
      </c>
      <c r="B91" s="172"/>
      <c r="C91" s="55" t="s">
        <v>95</v>
      </c>
      <c r="D91" s="55" t="s">
        <v>101</v>
      </c>
      <c r="E91" s="55" t="s">
        <v>96</v>
      </c>
      <c r="F91" s="55" t="s">
        <v>97</v>
      </c>
      <c r="G91" s="55" t="s">
        <v>98</v>
      </c>
      <c r="H91" s="55" t="s">
        <v>88</v>
      </c>
      <c r="I91" s="56" t="s">
        <v>103</v>
      </c>
      <c r="J91" s="32"/>
      <c r="K91" s="32"/>
      <c r="L91" s="32"/>
      <c r="M91" s="32"/>
      <c r="V91" s="32"/>
      <c r="W91" s="32"/>
      <c r="X91" s="32"/>
      <c r="Y91" s="32"/>
      <c r="Z91" s="32"/>
      <c r="AA91" s="32"/>
      <c r="AB91" s="32"/>
      <c r="AC91" s="32"/>
    </row>
    <row r="92" spans="1:29" s="2" customFormat="1" ht="15">
      <c r="A92" s="82"/>
      <c r="B92" s="33" t="s">
        <v>76</v>
      </c>
      <c r="C92" s="9"/>
      <c r="D92" s="9"/>
      <c r="E92" s="9"/>
      <c r="F92" s="9"/>
      <c r="G92" s="9"/>
      <c r="H92" s="73">
        <f aca="true" t="shared" si="14" ref="H92:H97">SUM(C92:G92)</f>
        <v>0</v>
      </c>
      <c r="I92" s="45">
        <f aca="true" t="shared" si="15" ref="I92:I97">H92/H$97</f>
        <v>0</v>
      </c>
      <c r="J92"/>
      <c r="K92"/>
      <c r="L92"/>
      <c r="M92"/>
      <c r="V92"/>
      <c r="W92"/>
      <c r="X92"/>
      <c r="Y92"/>
      <c r="Z92"/>
      <c r="AA92"/>
      <c r="AB92"/>
      <c r="AC92"/>
    </row>
    <row r="93" spans="1:29" s="2" customFormat="1" ht="15">
      <c r="A93" s="82"/>
      <c r="B93" s="34" t="s">
        <v>77</v>
      </c>
      <c r="C93" s="9"/>
      <c r="D93" s="9"/>
      <c r="E93" s="9"/>
      <c r="F93" s="9"/>
      <c r="G93" s="9"/>
      <c r="H93" s="73">
        <f t="shared" si="14"/>
        <v>0</v>
      </c>
      <c r="I93" s="45">
        <f t="shared" si="15"/>
        <v>0</v>
      </c>
      <c r="J93"/>
      <c r="K93"/>
      <c r="L93"/>
      <c r="M93"/>
      <c r="V93"/>
      <c r="W93"/>
      <c r="X93"/>
      <c r="Y93"/>
      <c r="Z93"/>
      <c r="AA93"/>
      <c r="AB93"/>
      <c r="AC93"/>
    </row>
    <row r="94" spans="1:29" s="2" customFormat="1" ht="15">
      <c r="A94" s="82"/>
      <c r="B94" s="34" t="s">
        <v>78</v>
      </c>
      <c r="C94" s="9"/>
      <c r="D94" s="9"/>
      <c r="E94" s="9"/>
      <c r="F94" s="9"/>
      <c r="G94" s="9"/>
      <c r="H94" s="73">
        <f t="shared" si="14"/>
        <v>0</v>
      </c>
      <c r="I94" s="45">
        <f t="shared" si="15"/>
        <v>0</v>
      </c>
      <c r="J94"/>
      <c r="K94"/>
      <c r="L94"/>
      <c r="M94"/>
      <c r="V94"/>
      <c r="W94"/>
      <c r="X94"/>
      <c r="Y94"/>
      <c r="Z94"/>
      <c r="AA94"/>
      <c r="AB94"/>
      <c r="AC94"/>
    </row>
    <row r="95" spans="1:29" s="2" customFormat="1" ht="15">
      <c r="A95" s="82"/>
      <c r="B95" s="34" t="s">
        <v>75</v>
      </c>
      <c r="C95" s="9"/>
      <c r="D95" s="9">
        <v>200</v>
      </c>
      <c r="E95" s="9"/>
      <c r="F95" s="9"/>
      <c r="G95" s="9"/>
      <c r="H95" s="73">
        <f t="shared" si="14"/>
        <v>200</v>
      </c>
      <c r="I95" s="45">
        <f t="shared" si="15"/>
        <v>1</v>
      </c>
      <c r="J95"/>
      <c r="K95"/>
      <c r="L95"/>
      <c r="M95"/>
      <c r="V95"/>
      <c r="W95"/>
      <c r="X95"/>
      <c r="Y95"/>
      <c r="Z95"/>
      <c r="AA95"/>
      <c r="AB95"/>
      <c r="AC95"/>
    </row>
    <row r="96" spans="1:29" s="2" customFormat="1" ht="15">
      <c r="A96" s="82"/>
      <c r="B96" s="34" t="s">
        <v>4</v>
      </c>
      <c r="C96" s="9"/>
      <c r="D96" s="9"/>
      <c r="E96" s="9"/>
      <c r="F96" s="9"/>
      <c r="G96" s="9"/>
      <c r="H96" s="73">
        <f t="shared" si="14"/>
        <v>0</v>
      </c>
      <c r="I96" s="45">
        <f t="shared" si="15"/>
        <v>0</v>
      </c>
      <c r="J96"/>
      <c r="K96"/>
      <c r="L96"/>
      <c r="M96"/>
      <c r="V96"/>
      <c r="W96"/>
      <c r="X96"/>
      <c r="Y96"/>
      <c r="Z96"/>
      <c r="AA96"/>
      <c r="AB96"/>
      <c r="AC96"/>
    </row>
    <row r="97" spans="1:29" s="2" customFormat="1" ht="16.5" thickBot="1">
      <c r="A97" s="63"/>
      <c r="B97" s="64" t="s">
        <v>88</v>
      </c>
      <c r="C97" s="64">
        <f>SUM(C92:C96)</f>
        <v>0</v>
      </c>
      <c r="D97" s="64">
        <f>SUM(D92:D96)</f>
        <v>200</v>
      </c>
      <c r="E97" s="64">
        <f>SUM(E92:E96)</f>
        <v>0</v>
      </c>
      <c r="F97" s="64">
        <f>SUM(F92:F96)</f>
        <v>0</v>
      </c>
      <c r="G97" s="64">
        <f>SUM(G92:G96)</f>
        <v>0</v>
      </c>
      <c r="H97" s="74">
        <f t="shared" si="14"/>
        <v>200</v>
      </c>
      <c r="I97" s="45">
        <f t="shared" si="15"/>
        <v>1</v>
      </c>
      <c r="J97"/>
      <c r="K97"/>
      <c r="L97"/>
      <c r="M97"/>
      <c r="V97"/>
      <c r="W97"/>
      <c r="X97"/>
      <c r="Y97"/>
      <c r="Z97"/>
      <c r="AA97"/>
      <c r="AB97"/>
      <c r="AC97"/>
    </row>
    <row r="98" spans="1:29" s="2" customFormat="1" ht="14.25" thickBot="1" thickTop="1">
      <c r="A98" s="4"/>
      <c r="B98" s="5"/>
      <c r="C98" s="6"/>
      <c r="D98" s="6"/>
      <c r="E98" s="6"/>
      <c r="F98" s="6"/>
      <c r="G98" s="6"/>
      <c r="H98" s="6"/>
      <c r="I98" s="49"/>
      <c r="J98"/>
      <c r="K98"/>
      <c r="L98"/>
      <c r="M98"/>
      <c r="V98"/>
      <c r="W98"/>
      <c r="X98"/>
      <c r="Y98"/>
      <c r="Z98"/>
      <c r="AA98"/>
      <c r="AB98"/>
      <c r="AC98"/>
    </row>
    <row r="99" spans="1:9" ht="15.75">
      <c r="A99" s="171" t="s">
        <v>34</v>
      </c>
      <c r="B99" s="172"/>
      <c r="C99" s="55" t="s">
        <v>95</v>
      </c>
      <c r="D99" s="55" t="s">
        <v>101</v>
      </c>
      <c r="E99" s="55" t="s">
        <v>96</v>
      </c>
      <c r="F99" s="55" t="s">
        <v>97</v>
      </c>
      <c r="G99" s="55" t="s">
        <v>98</v>
      </c>
      <c r="H99" s="55" t="s">
        <v>88</v>
      </c>
      <c r="I99" s="56" t="s">
        <v>103</v>
      </c>
    </row>
    <row r="100" spans="1:9" ht="15" outlineLevel="1">
      <c r="A100" s="68"/>
      <c r="B100" s="33" t="s">
        <v>35</v>
      </c>
      <c r="D100" s="9"/>
      <c r="E100" s="9"/>
      <c r="F100" s="9"/>
      <c r="G100" s="9"/>
      <c r="H100" s="73">
        <f>SUM(C$100:G$100)</f>
        <v>0</v>
      </c>
      <c r="I100" s="45">
        <f>H100/H$110</f>
        <v>0</v>
      </c>
    </row>
    <row r="101" spans="1:9" ht="15" outlineLevel="1">
      <c r="A101" s="68"/>
      <c r="B101" s="34" t="s">
        <v>80</v>
      </c>
      <c r="C101" s="9"/>
      <c r="D101" s="9"/>
      <c r="E101" s="9"/>
      <c r="F101" s="9"/>
      <c r="G101" s="9"/>
      <c r="H101" s="73">
        <f aca="true" t="shared" si="16" ref="H101:H110">SUM(C101:G101)</f>
        <v>0</v>
      </c>
      <c r="I101" s="45">
        <f aca="true" t="shared" si="17" ref="I101:I110">H101/H$110</f>
        <v>0</v>
      </c>
    </row>
    <row r="102" spans="1:9" ht="15" outlineLevel="1">
      <c r="A102" s="68"/>
      <c r="B102" s="34" t="s">
        <v>39</v>
      </c>
      <c r="C102" s="9"/>
      <c r="D102" s="9"/>
      <c r="E102" s="9"/>
      <c r="F102" s="9"/>
      <c r="G102" s="9"/>
      <c r="H102" s="73">
        <f t="shared" si="16"/>
        <v>0</v>
      </c>
      <c r="I102" s="45">
        <f t="shared" si="17"/>
        <v>0</v>
      </c>
    </row>
    <row r="103" spans="1:14" ht="15" outlineLevel="1">
      <c r="A103" s="68"/>
      <c r="B103" s="34" t="s">
        <v>41</v>
      </c>
      <c r="C103" s="9"/>
      <c r="D103" s="9"/>
      <c r="E103" s="9"/>
      <c r="F103" s="9"/>
      <c r="G103" s="9"/>
      <c r="H103" s="73">
        <f t="shared" si="16"/>
        <v>0</v>
      </c>
      <c r="I103" s="45">
        <f t="shared" si="17"/>
        <v>0</v>
      </c>
      <c r="N103" s="99"/>
    </row>
    <row r="104" spans="1:9" ht="15" outlineLevel="1">
      <c r="A104" s="68"/>
      <c r="B104" s="34" t="s">
        <v>36</v>
      </c>
      <c r="C104" s="9"/>
      <c r="D104" s="9"/>
      <c r="E104" s="9"/>
      <c r="F104" s="9"/>
      <c r="G104" s="9"/>
      <c r="H104" s="73">
        <f t="shared" si="16"/>
        <v>0</v>
      </c>
      <c r="I104" s="45">
        <f t="shared" si="17"/>
        <v>0</v>
      </c>
    </row>
    <row r="105" spans="1:9" ht="15" outlineLevel="1">
      <c r="A105" s="68"/>
      <c r="B105" s="34" t="s">
        <v>40</v>
      </c>
      <c r="C105" s="9"/>
      <c r="D105" s="9"/>
      <c r="E105" s="9"/>
      <c r="F105" s="9"/>
      <c r="G105" s="9"/>
      <c r="H105" s="73">
        <f t="shared" si="16"/>
        <v>0</v>
      </c>
      <c r="I105" s="45">
        <f t="shared" si="17"/>
        <v>0</v>
      </c>
    </row>
    <row r="106" spans="1:9" ht="15" outlineLevel="1">
      <c r="A106" s="68"/>
      <c r="B106" s="34" t="s">
        <v>24</v>
      </c>
      <c r="C106" s="9"/>
      <c r="D106" s="9"/>
      <c r="E106" s="9"/>
      <c r="F106" s="9"/>
      <c r="G106" s="9"/>
      <c r="H106" s="73">
        <f t="shared" si="16"/>
        <v>0</v>
      </c>
      <c r="I106" s="45">
        <f t="shared" si="17"/>
        <v>0</v>
      </c>
    </row>
    <row r="107" spans="1:9" ht="15" outlineLevel="1">
      <c r="A107" s="68"/>
      <c r="B107" s="34" t="s">
        <v>42</v>
      </c>
      <c r="C107" s="9"/>
      <c r="D107" s="9"/>
      <c r="E107" s="9"/>
      <c r="F107" s="9"/>
      <c r="G107" s="9"/>
      <c r="H107" s="73">
        <f t="shared" si="16"/>
        <v>0</v>
      </c>
      <c r="I107" s="45">
        <f t="shared" si="17"/>
        <v>0</v>
      </c>
    </row>
    <row r="108" spans="1:9" ht="15" outlineLevel="1">
      <c r="A108" s="68"/>
      <c r="B108" s="34" t="s">
        <v>81</v>
      </c>
      <c r="C108" s="9"/>
      <c r="D108" s="9"/>
      <c r="E108" s="9"/>
      <c r="F108" s="9"/>
      <c r="G108" s="9"/>
      <c r="H108" s="73">
        <f t="shared" si="16"/>
        <v>0</v>
      </c>
      <c r="I108" s="45">
        <f t="shared" si="17"/>
        <v>0</v>
      </c>
    </row>
    <row r="109" spans="1:9" ht="15" outlineLevel="1">
      <c r="A109" s="68"/>
      <c r="B109" s="36" t="s">
        <v>82</v>
      </c>
      <c r="C109" s="23"/>
      <c r="D109" s="23">
        <v>500</v>
      </c>
      <c r="E109" s="23"/>
      <c r="F109" s="23"/>
      <c r="G109" s="23"/>
      <c r="H109" s="76">
        <f t="shared" si="16"/>
        <v>500</v>
      </c>
      <c r="I109" s="45">
        <f t="shared" si="17"/>
        <v>1</v>
      </c>
    </row>
    <row r="110" spans="1:9" ht="16.5" outlineLevel="1" thickBot="1">
      <c r="A110" s="63"/>
      <c r="B110" s="64" t="s">
        <v>88</v>
      </c>
      <c r="C110" s="64">
        <f>SUM(C100:C109)</f>
        <v>0</v>
      </c>
      <c r="D110" s="64">
        <f>SUM(D100:D109)</f>
        <v>500</v>
      </c>
      <c r="E110" s="64">
        <f>SUM(E100:E109)</f>
        <v>0</v>
      </c>
      <c r="F110" s="64">
        <f>SUM(F100:F109)</f>
        <v>0</v>
      </c>
      <c r="G110" s="64">
        <f>SUM(G100:G109)</f>
        <v>0</v>
      </c>
      <c r="H110" s="74">
        <f t="shared" si="16"/>
        <v>500</v>
      </c>
      <c r="I110" s="45">
        <f t="shared" si="17"/>
        <v>1</v>
      </c>
    </row>
    <row r="111" spans="1:29" s="2" customFormat="1" ht="14.25" thickBot="1" thickTop="1">
      <c r="A111" s="4"/>
      <c r="B111" s="5"/>
      <c r="C111" s="6"/>
      <c r="D111" s="6"/>
      <c r="E111" s="6"/>
      <c r="F111" s="6"/>
      <c r="G111" s="6"/>
      <c r="H111" s="6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:9" ht="15.75">
      <c r="A112" s="171" t="s">
        <v>89</v>
      </c>
      <c r="B112" s="172"/>
      <c r="C112" s="55" t="s">
        <v>95</v>
      </c>
      <c r="D112" s="55" t="s">
        <v>101</v>
      </c>
      <c r="E112" s="55" t="s">
        <v>96</v>
      </c>
      <c r="F112" s="55" t="s">
        <v>97</v>
      </c>
      <c r="G112" s="55" t="s">
        <v>98</v>
      </c>
      <c r="H112" s="55" t="s">
        <v>88</v>
      </c>
      <c r="I112" s="56" t="s">
        <v>103</v>
      </c>
    </row>
    <row r="113" spans="1:9" ht="15" outlineLevel="1">
      <c r="A113" s="82"/>
      <c r="B113" s="33" t="s">
        <v>85</v>
      </c>
      <c r="C113" s="15"/>
      <c r="D113" s="15"/>
      <c r="E113" s="15">
        <v>70</v>
      </c>
      <c r="F113" s="15"/>
      <c r="G113" s="15"/>
      <c r="H113" s="77">
        <f aca="true" t="shared" si="18" ref="H113:H118">SUM(C113:F113)</f>
        <v>70</v>
      </c>
      <c r="I113" s="45">
        <f>H113/H$119</f>
        <v>0.28</v>
      </c>
    </row>
    <row r="114" spans="1:9" ht="15" outlineLevel="1">
      <c r="A114" s="68"/>
      <c r="B114" s="34" t="s">
        <v>83</v>
      </c>
      <c r="C114" s="15"/>
      <c r="D114" s="15"/>
      <c r="E114" s="15">
        <v>100</v>
      </c>
      <c r="F114" s="15"/>
      <c r="G114" s="15"/>
      <c r="H114" s="77">
        <f t="shared" si="18"/>
        <v>100</v>
      </c>
      <c r="I114" s="45">
        <f aca="true" t="shared" si="19" ref="I114:I119">H114/H$119</f>
        <v>0.4</v>
      </c>
    </row>
    <row r="115" spans="1:9" ht="15">
      <c r="A115" s="68"/>
      <c r="B115" s="34" t="s">
        <v>84</v>
      </c>
      <c r="C115" s="15"/>
      <c r="D115" s="15"/>
      <c r="E115" s="15"/>
      <c r="F115" s="15"/>
      <c r="G115" s="15"/>
      <c r="H115" s="77">
        <f t="shared" si="18"/>
        <v>0</v>
      </c>
      <c r="I115" s="45">
        <f t="shared" si="19"/>
        <v>0</v>
      </c>
    </row>
    <row r="116" spans="1:9" ht="15">
      <c r="A116" s="68"/>
      <c r="B116" s="34" t="s">
        <v>14</v>
      </c>
      <c r="C116" s="15"/>
      <c r="D116" s="15"/>
      <c r="E116" s="15"/>
      <c r="F116" s="15"/>
      <c r="G116" s="15"/>
      <c r="H116" s="77">
        <f t="shared" si="18"/>
        <v>0</v>
      </c>
      <c r="I116" s="45">
        <f t="shared" si="19"/>
        <v>0</v>
      </c>
    </row>
    <row r="117" spans="1:9" ht="15">
      <c r="A117" s="68"/>
      <c r="B117" s="34" t="s">
        <v>86</v>
      </c>
      <c r="C117" s="15"/>
      <c r="D117" s="15"/>
      <c r="E117" s="15">
        <v>80</v>
      </c>
      <c r="F117" s="15"/>
      <c r="G117" s="15"/>
      <c r="H117" s="77">
        <f t="shared" si="18"/>
        <v>80</v>
      </c>
      <c r="I117" s="45">
        <f t="shared" si="19"/>
        <v>0.32</v>
      </c>
    </row>
    <row r="118" spans="1:9" ht="15">
      <c r="A118" s="68"/>
      <c r="B118" s="34" t="s">
        <v>87</v>
      </c>
      <c r="C118" s="15"/>
      <c r="D118" s="15"/>
      <c r="E118" s="15"/>
      <c r="F118" s="15"/>
      <c r="G118" s="15"/>
      <c r="H118" s="77">
        <f t="shared" si="18"/>
        <v>0</v>
      </c>
      <c r="I118" s="45">
        <f t="shared" si="19"/>
        <v>0</v>
      </c>
    </row>
    <row r="119" spans="1:9" ht="16.5" thickBot="1">
      <c r="A119" s="63"/>
      <c r="B119" s="79" t="s">
        <v>88</v>
      </c>
      <c r="C119" s="80">
        <f>SUM(C113:C118)</f>
        <v>0</v>
      </c>
      <c r="D119" s="80">
        <f>SUM(D113:D118)</f>
        <v>0</v>
      </c>
      <c r="E119" s="80">
        <f>SUM(E113:E118)</f>
        <v>250</v>
      </c>
      <c r="F119" s="80">
        <f>SUM(F113:F118)</f>
        <v>0</v>
      </c>
      <c r="G119" s="80">
        <f>SUM(G113:G118)</f>
        <v>0</v>
      </c>
      <c r="H119" s="78">
        <f>SUM(C119:G119)</f>
        <v>250</v>
      </c>
      <c r="I119" s="45">
        <f t="shared" si="19"/>
        <v>1</v>
      </c>
    </row>
    <row r="120" spans="1:9" ht="13.5" thickTop="1">
      <c r="A120" s="10"/>
      <c r="B120" s="11"/>
      <c r="C120" s="11"/>
      <c r="D120" s="11"/>
      <c r="E120" s="11"/>
      <c r="F120" s="11"/>
      <c r="G120" s="11"/>
      <c r="H120" s="11"/>
      <c r="I120" s="48"/>
    </row>
    <row r="121" spans="1:9" s="2" customFormat="1" ht="7.5" customHeight="1">
      <c r="A121" s="5"/>
      <c r="B121" s="7"/>
      <c r="C121" s="4"/>
      <c r="D121" s="4"/>
      <c r="E121" s="4"/>
      <c r="F121" s="4"/>
      <c r="G121" s="4"/>
      <c r="H121" s="4"/>
      <c r="I121" s="48"/>
    </row>
    <row r="122" spans="1:13" ht="24.75" customHeight="1" thickBot="1">
      <c r="A122" s="100"/>
      <c r="B122" s="100" t="s">
        <v>45</v>
      </c>
      <c r="C122" s="101" t="s">
        <v>0</v>
      </c>
      <c r="D122" s="16"/>
      <c r="E122" s="16"/>
      <c r="F122" s="16"/>
      <c r="G122" s="16"/>
      <c r="H122" s="16"/>
      <c r="I122" s="48"/>
      <c r="J122" s="17"/>
      <c r="K122" s="17"/>
      <c r="L122" s="17"/>
      <c r="M122" s="17"/>
    </row>
    <row r="123" spans="1:13" ht="16.5" customHeight="1" outlineLevel="1">
      <c r="A123" s="173" t="s">
        <v>18</v>
      </c>
      <c r="B123" s="174"/>
      <c r="C123" s="102">
        <f>E13</f>
        <v>8830</v>
      </c>
      <c r="D123" s="18"/>
      <c r="E123" s="18"/>
      <c r="F123" s="18"/>
      <c r="G123" s="18"/>
      <c r="H123" s="18"/>
      <c r="J123" s="17"/>
      <c r="K123" s="17"/>
      <c r="L123" s="17"/>
      <c r="M123" s="17"/>
    </row>
    <row r="124" spans="1:13" ht="15.75" customHeight="1" outlineLevel="1">
      <c r="A124" s="175" t="s">
        <v>20</v>
      </c>
      <c r="B124" s="176"/>
      <c r="C124" s="105">
        <f>SUM(H24,H40,H51,H66,H78,H89,H97,H110,H119)</f>
        <v>8803</v>
      </c>
      <c r="D124" s="18"/>
      <c r="E124" s="18"/>
      <c r="F124" s="18"/>
      <c r="G124" s="18"/>
      <c r="H124" s="18"/>
      <c r="I124" s="17"/>
      <c r="J124" s="17"/>
      <c r="K124" s="17"/>
      <c r="L124" s="17"/>
      <c r="M124" s="17"/>
    </row>
    <row r="125" spans="1:13" ht="16.5" customHeight="1" outlineLevel="1">
      <c r="A125" s="177" t="s">
        <v>22</v>
      </c>
      <c r="B125" s="178"/>
      <c r="C125" s="103">
        <f>C123-C124</f>
        <v>27</v>
      </c>
      <c r="D125" s="18"/>
      <c r="E125" s="18"/>
      <c r="F125" s="18"/>
      <c r="G125" s="18"/>
      <c r="H125" s="19"/>
      <c r="I125" s="17"/>
      <c r="J125" s="17"/>
      <c r="K125" s="17"/>
      <c r="L125" s="17"/>
      <c r="M125" s="17"/>
    </row>
    <row r="126" spans="1:13" ht="18.75" customHeight="1" thickBot="1">
      <c r="A126" s="179" t="s">
        <v>126</v>
      </c>
      <c r="B126" s="180"/>
      <c r="C126" s="104">
        <f>C125+Setembro!C126</f>
        <v>270</v>
      </c>
      <c r="D126" s="18"/>
      <c r="E126" s="18"/>
      <c r="F126" s="18"/>
      <c r="G126" s="18"/>
      <c r="H126" s="19"/>
      <c r="I126" s="17"/>
      <c r="J126" s="17"/>
      <c r="K126" s="17"/>
      <c r="L126" s="17"/>
      <c r="M126" s="17"/>
    </row>
    <row r="127" spans="1:13" s="2" customFormat="1" ht="12.75" customHeight="1">
      <c r="A127" s="10"/>
      <c r="B127" s="11"/>
      <c r="C127" s="11"/>
      <c r="D127" s="11"/>
      <c r="E127" s="11"/>
      <c r="F127" s="11"/>
      <c r="G127" s="11"/>
      <c r="H127" s="11"/>
      <c r="I127" s="17"/>
      <c r="J127" s="17"/>
      <c r="K127" s="17"/>
      <c r="L127" s="17"/>
      <c r="M127" s="17"/>
    </row>
    <row r="129" spans="2:3" ht="15.75">
      <c r="B129" s="110" t="s">
        <v>43</v>
      </c>
      <c r="C129" s="111"/>
    </row>
    <row r="130" spans="2:3" ht="15.75">
      <c r="B130" s="117" t="s">
        <v>37</v>
      </c>
      <c r="C130" s="118">
        <f>E13</f>
        <v>8830</v>
      </c>
    </row>
    <row r="131" spans="2:3" ht="15.75">
      <c r="B131" s="112" t="s">
        <v>79</v>
      </c>
      <c r="C131" s="118">
        <f>H24</f>
        <v>2750</v>
      </c>
    </row>
    <row r="132" spans="2:3" ht="15.75">
      <c r="B132" s="112" t="s">
        <v>5</v>
      </c>
      <c r="C132" s="118">
        <f>H40</f>
        <v>2895</v>
      </c>
    </row>
    <row r="133" spans="2:3" ht="15.75">
      <c r="B133" s="112" t="s">
        <v>10</v>
      </c>
      <c r="C133" s="118">
        <f>H51</f>
        <v>600</v>
      </c>
    </row>
    <row r="134" spans="2:3" ht="15.75">
      <c r="B134" s="112" t="s">
        <v>90</v>
      </c>
      <c r="C134" s="118">
        <f>H66</f>
        <v>555</v>
      </c>
    </row>
    <row r="135" spans="2:3" ht="15.75">
      <c r="B135" s="112" t="s">
        <v>91</v>
      </c>
      <c r="C135" s="118">
        <f>H78</f>
        <v>545</v>
      </c>
    </row>
    <row r="136" spans="2:3" ht="15.75">
      <c r="B136" s="112" t="s">
        <v>28</v>
      </c>
      <c r="C136" s="118">
        <f>H89</f>
        <v>508</v>
      </c>
    </row>
    <row r="137" spans="2:16" ht="15.75">
      <c r="B137" s="112" t="s">
        <v>74</v>
      </c>
      <c r="C137" s="118">
        <f>H97</f>
        <v>200</v>
      </c>
      <c r="G137" s="52"/>
      <c r="H137" s="52"/>
      <c r="I137" s="11"/>
      <c r="J137" s="11"/>
      <c r="K137" s="11"/>
      <c r="L137" s="11"/>
      <c r="M137" s="11"/>
      <c r="N137" s="11"/>
      <c r="O137" s="11"/>
      <c r="P137" s="17"/>
    </row>
    <row r="138" spans="2:16" ht="15.75">
      <c r="B138" s="112" t="s">
        <v>34</v>
      </c>
      <c r="C138" s="118">
        <f>H110</f>
        <v>500</v>
      </c>
      <c r="G138" s="5"/>
      <c r="H138" s="5"/>
      <c r="I138" s="53"/>
      <c r="J138" s="53"/>
      <c r="K138" s="53"/>
      <c r="L138" s="53"/>
      <c r="M138" s="53"/>
      <c r="N138" s="53"/>
      <c r="O138" s="54"/>
      <c r="P138" s="17"/>
    </row>
    <row r="139" spans="2:16" ht="15.75">
      <c r="B139" s="112" t="s">
        <v>89</v>
      </c>
      <c r="C139" s="114">
        <f>H119</f>
        <v>250</v>
      </c>
      <c r="G139" s="5"/>
      <c r="H139" s="5"/>
      <c r="I139" s="53"/>
      <c r="J139" s="53"/>
      <c r="K139" s="53"/>
      <c r="L139" s="53"/>
      <c r="M139" s="53"/>
      <c r="N139" s="53"/>
      <c r="O139" s="54"/>
      <c r="P139" s="17"/>
    </row>
    <row r="140" spans="2:16" ht="15.75">
      <c r="B140" s="115" t="s">
        <v>44</v>
      </c>
      <c r="C140" s="116"/>
      <c r="D140" s="13"/>
      <c r="G140" s="5"/>
      <c r="H140" s="5"/>
      <c r="I140" s="53"/>
      <c r="J140" s="53"/>
      <c r="K140" s="53"/>
      <c r="L140" s="53"/>
      <c r="M140" s="53"/>
      <c r="N140" s="53"/>
      <c r="O140" s="54"/>
      <c r="P140" s="17"/>
    </row>
    <row r="141" spans="4:16" ht="15">
      <c r="D141" s="13"/>
      <c r="G141" s="10"/>
      <c r="H141" s="11"/>
      <c r="I141" s="11"/>
      <c r="J141" s="11"/>
      <c r="K141" s="11"/>
      <c r="L141" s="11"/>
      <c r="M141" s="11"/>
      <c r="N141" s="11"/>
      <c r="O141" s="11"/>
      <c r="P141" s="17"/>
    </row>
    <row r="142" spans="3:4" ht="15">
      <c r="C142" s="12"/>
      <c r="D142" s="13"/>
    </row>
    <row r="143" ht="15">
      <c r="D143" s="13"/>
    </row>
    <row r="144" ht="15">
      <c r="D144" s="13"/>
    </row>
    <row r="145" ht="15">
      <c r="D145" s="13"/>
    </row>
    <row r="146" ht="15">
      <c r="D146" s="13"/>
    </row>
    <row r="147" ht="15">
      <c r="D147" s="13"/>
    </row>
    <row r="148" spans="4:6" ht="15">
      <c r="D148" s="51"/>
      <c r="E148" s="12"/>
      <c r="F148" s="12"/>
    </row>
    <row r="151" ht="12.75">
      <c r="C151" s="8"/>
    </row>
    <row r="152" ht="12.75">
      <c r="B152" s="14"/>
    </row>
  </sheetData>
  <sheetProtection/>
  <mergeCells count="16">
    <mergeCell ref="C1:I4"/>
    <mergeCell ref="A4:B4"/>
    <mergeCell ref="A6:B6"/>
    <mergeCell ref="A15:B15"/>
    <mergeCell ref="A26:B26"/>
    <mergeCell ref="A42:B42"/>
    <mergeCell ref="A123:B123"/>
    <mergeCell ref="A124:B124"/>
    <mergeCell ref="A125:B125"/>
    <mergeCell ref="A126:B126"/>
    <mergeCell ref="A53:B53"/>
    <mergeCell ref="A68:B68"/>
    <mergeCell ref="A80:B80"/>
    <mergeCell ref="A91:B91"/>
    <mergeCell ref="A99:B99"/>
    <mergeCell ref="A112:B112"/>
  </mergeCells>
  <printOptions horizontalCentered="1"/>
  <pageMargins left="0.2" right="0.2" top="0.24" bottom="0.29" header="0.17" footer="0.21"/>
  <pageSetup horizontalDpi="360" verticalDpi="360" orientation="landscape" scale="75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C152"/>
  <sheetViews>
    <sheetView showGridLines="0" zoomScalePageLayoutView="0" workbookViewId="0" topLeftCell="A1">
      <pane xSplit="2" ySplit="4" topLeftCell="C12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" sqref="C1:I4"/>
    </sheetView>
  </sheetViews>
  <sheetFormatPr defaultColWidth="11.57421875" defaultRowHeight="12.75" outlineLevelRow="1"/>
  <cols>
    <col min="1" max="1" width="8.140625" style="0" customWidth="1"/>
    <col min="2" max="2" width="45.421875" style="0" customWidth="1"/>
    <col min="3" max="3" width="12.421875" style="0" bestFit="1" customWidth="1"/>
    <col min="4" max="4" width="20.421875" style="0" customWidth="1"/>
    <col min="5" max="5" width="20.8515625" style="0" customWidth="1"/>
    <col min="6" max="6" width="19.421875" style="0" customWidth="1"/>
    <col min="7" max="7" width="33.421875" style="0" customWidth="1"/>
    <col min="8" max="8" width="11.28125" style="0" bestFit="1" customWidth="1"/>
    <col min="9" max="9" width="13.00390625" style="0" customWidth="1"/>
    <col min="10" max="10" width="2.7109375" style="0" customWidth="1"/>
    <col min="11" max="11" width="3.7109375" style="0" customWidth="1"/>
    <col min="12" max="16384" width="11.421875" style="0" customWidth="1"/>
  </cols>
  <sheetData>
    <row r="1" spans="1:9" s="3" customFormat="1" ht="33" customHeight="1">
      <c r="A1" s="61"/>
      <c r="B1" s="62"/>
      <c r="C1" s="168" t="s">
        <v>143</v>
      </c>
      <c r="D1" s="168"/>
      <c r="E1" s="168"/>
      <c r="F1" s="168"/>
      <c r="G1" s="168"/>
      <c r="H1" s="168"/>
      <c r="I1" s="168"/>
    </row>
    <row r="2" spans="1:9" s="3" customFormat="1" ht="25.5">
      <c r="A2" s="61"/>
      <c r="B2" s="62"/>
      <c r="C2" s="168"/>
      <c r="D2" s="168"/>
      <c r="E2" s="168"/>
      <c r="F2" s="168"/>
      <c r="G2" s="168"/>
      <c r="H2" s="168"/>
      <c r="I2" s="168"/>
    </row>
    <row r="3" spans="1:9" s="3" customFormat="1" ht="27" customHeight="1">
      <c r="A3" s="61"/>
      <c r="B3" s="62"/>
      <c r="C3" s="168"/>
      <c r="D3" s="168"/>
      <c r="E3" s="168"/>
      <c r="F3" s="168"/>
      <c r="G3" s="168"/>
      <c r="H3" s="168"/>
      <c r="I3" s="168"/>
    </row>
    <row r="4" spans="1:9" s="3" customFormat="1" ht="33.75" customHeight="1">
      <c r="A4" s="181" t="s">
        <v>108</v>
      </c>
      <c r="B4" s="181"/>
      <c r="C4" s="168"/>
      <c r="D4" s="168"/>
      <c r="E4" s="168"/>
      <c r="F4" s="168"/>
      <c r="G4" s="168"/>
      <c r="H4" s="168"/>
      <c r="I4" s="168"/>
    </row>
    <row r="5" spans="1:9" s="3" customFormat="1" ht="15.75" customHeight="1" thickBot="1">
      <c r="A5" s="59"/>
      <c r="B5" s="58"/>
      <c r="C5" s="60"/>
      <c r="D5" s="60"/>
      <c r="E5" s="60"/>
      <c r="F5" s="60"/>
      <c r="G5" s="60"/>
      <c r="H5" s="58"/>
      <c r="I5" s="60"/>
    </row>
    <row r="6" spans="1:25" s="1" customFormat="1" ht="16.5" thickBot="1">
      <c r="A6" s="182" t="s">
        <v>37</v>
      </c>
      <c r="B6" s="183"/>
      <c r="C6" s="92" t="s">
        <v>95</v>
      </c>
      <c r="D6" s="93" t="s">
        <v>102</v>
      </c>
      <c r="E6" s="93" t="s">
        <v>88</v>
      </c>
      <c r="F6" s="94" t="s">
        <v>103</v>
      </c>
      <c r="G6" s="27"/>
      <c r="I6"/>
      <c r="J6"/>
      <c r="K6"/>
      <c r="Q6"/>
      <c r="R6"/>
      <c r="S6"/>
      <c r="T6"/>
      <c r="U6"/>
      <c r="V6"/>
      <c r="W6"/>
      <c r="X6"/>
      <c r="Y6"/>
    </row>
    <row r="7" spans="1:7" ht="15" outlineLevel="1">
      <c r="A7" s="57"/>
      <c r="B7" s="33" t="s">
        <v>38</v>
      </c>
      <c r="C7" s="29"/>
      <c r="D7" s="29">
        <v>8000</v>
      </c>
      <c r="E7" s="84">
        <f aca="true" t="shared" si="0" ref="E7:E12">SUM(C7:D7)</f>
        <v>8000</v>
      </c>
      <c r="F7" s="95">
        <f aca="true" t="shared" si="1" ref="F7:F12">E7/E$13</f>
        <v>0.9060022650056625</v>
      </c>
      <c r="G7" s="28"/>
    </row>
    <row r="8" spans="1:7" ht="15" outlineLevel="1">
      <c r="A8" s="57"/>
      <c r="B8" s="34" t="s">
        <v>1</v>
      </c>
      <c r="C8" s="21"/>
      <c r="D8" s="21"/>
      <c r="E8" s="85">
        <f t="shared" si="0"/>
        <v>0</v>
      </c>
      <c r="F8" s="96">
        <f t="shared" si="1"/>
        <v>0</v>
      </c>
      <c r="G8" s="26"/>
    </row>
    <row r="9" spans="1:7" ht="15" outlineLevel="1">
      <c r="A9" s="57"/>
      <c r="B9" s="34" t="s">
        <v>2</v>
      </c>
      <c r="C9" s="21"/>
      <c r="D9" s="21"/>
      <c r="E9" s="85">
        <f t="shared" si="0"/>
        <v>0</v>
      </c>
      <c r="F9" s="96">
        <f t="shared" si="1"/>
        <v>0</v>
      </c>
      <c r="G9" s="26"/>
    </row>
    <row r="10" spans="1:7" ht="15" outlineLevel="1">
      <c r="A10" s="57"/>
      <c r="B10" s="34" t="s">
        <v>47</v>
      </c>
      <c r="C10" s="21">
        <v>800</v>
      </c>
      <c r="D10" s="21">
        <v>30</v>
      </c>
      <c r="E10" s="85">
        <f t="shared" si="0"/>
        <v>830</v>
      </c>
      <c r="F10" s="96">
        <f t="shared" si="1"/>
        <v>0.09399773499433749</v>
      </c>
      <c r="G10" s="26"/>
    </row>
    <row r="11" spans="1:7" ht="15" outlineLevel="1">
      <c r="A11" s="57"/>
      <c r="B11" s="34" t="s">
        <v>3</v>
      </c>
      <c r="C11" s="21"/>
      <c r="D11" s="21"/>
      <c r="E11" s="85">
        <f t="shared" si="0"/>
        <v>0</v>
      </c>
      <c r="F11" s="96">
        <f t="shared" si="1"/>
        <v>0</v>
      </c>
      <c r="G11" s="97"/>
    </row>
    <row r="12" spans="1:7" ht="45" outlineLevel="1">
      <c r="A12" s="57"/>
      <c r="B12" s="35" t="s">
        <v>104</v>
      </c>
      <c r="C12" s="21"/>
      <c r="D12" s="21"/>
      <c r="E12" s="85">
        <f t="shared" si="0"/>
        <v>0</v>
      </c>
      <c r="F12" s="96">
        <f t="shared" si="1"/>
        <v>0</v>
      </c>
      <c r="G12" s="26"/>
    </row>
    <row r="13" spans="1:8" ht="16.5" outlineLevel="1" thickBot="1">
      <c r="A13" s="121"/>
      <c r="B13" s="66" t="s">
        <v>99</v>
      </c>
      <c r="C13" s="65">
        <f>SUM(C7:C12)</f>
        <v>800</v>
      </c>
      <c r="D13" s="65">
        <f>SUM(D7:D12)</f>
        <v>8030</v>
      </c>
      <c r="E13" s="67">
        <f>SUM(C13:D13)</f>
        <v>8830</v>
      </c>
      <c r="F13" s="50">
        <v>1</v>
      </c>
      <c r="G13" s="25"/>
      <c r="H13" s="17"/>
    </row>
    <row r="14" spans="1:8" ht="14.25" outlineLevel="1" thickBot="1" thickTop="1">
      <c r="A14" s="5"/>
      <c r="B14" s="10"/>
      <c r="C14" s="24"/>
      <c r="D14" s="24"/>
      <c r="E14" s="24"/>
      <c r="F14" s="25"/>
      <c r="G14" s="25"/>
      <c r="H14" s="25"/>
    </row>
    <row r="15" spans="1:25" s="1" customFormat="1" ht="15.75">
      <c r="A15" s="171" t="s">
        <v>79</v>
      </c>
      <c r="B15" s="172"/>
      <c r="C15" s="55" t="s">
        <v>95</v>
      </c>
      <c r="D15" s="55" t="s">
        <v>101</v>
      </c>
      <c r="E15" s="55" t="s">
        <v>96</v>
      </c>
      <c r="F15" s="55" t="s">
        <v>97</v>
      </c>
      <c r="G15" s="55" t="s">
        <v>98</v>
      </c>
      <c r="H15" s="69" t="s">
        <v>88</v>
      </c>
      <c r="I15" s="56" t="s">
        <v>103</v>
      </c>
      <c r="J15"/>
      <c r="K15"/>
      <c r="Q15"/>
      <c r="R15"/>
      <c r="S15"/>
      <c r="T15"/>
      <c r="U15"/>
      <c r="V15"/>
      <c r="W15"/>
      <c r="X15"/>
      <c r="Y15"/>
    </row>
    <row r="16" spans="1:9" ht="15" outlineLevel="1">
      <c r="A16" s="57"/>
      <c r="B16" s="33" t="s">
        <v>123</v>
      </c>
      <c r="C16" s="41"/>
      <c r="D16" s="42">
        <v>2000</v>
      </c>
      <c r="E16" s="42"/>
      <c r="F16" s="42"/>
      <c r="G16" s="42"/>
      <c r="H16" s="83">
        <f>SUM(C16:G16)</f>
        <v>2000</v>
      </c>
      <c r="I16" s="45">
        <f aca="true" t="shared" si="2" ref="I16:I23">H16/H$24</f>
        <v>0.7272727272727273</v>
      </c>
    </row>
    <row r="17" spans="1:9" ht="15" outlineLevel="1">
      <c r="A17" s="57"/>
      <c r="B17" s="34" t="s">
        <v>72</v>
      </c>
      <c r="C17" s="43"/>
      <c r="D17" s="43"/>
      <c r="E17" s="43"/>
      <c r="F17" s="43"/>
      <c r="G17" s="43"/>
      <c r="H17" s="83">
        <f aca="true" t="shared" si="3" ref="H17:H23">SUM(C17:G17)</f>
        <v>0</v>
      </c>
      <c r="I17" s="45">
        <f t="shared" si="2"/>
        <v>0</v>
      </c>
    </row>
    <row r="18" spans="1:9" ht="15" outlineLevel="1">
      <c r="A18" s="57"/>
      <c r="B18" s="34" t="s">
        <v>121</v>
      </c>
      <c r="C18" s="43"/>
      <c r="D18" s="43"/>
      <c r="E18" s="43"/>
      <c r="F18" s="43"/>
      <c r="G18" s="43"/>
      <c r="H18" s="83">
        <f t="shared" si="3"/>
        <v>0</v>
      </c>
      <c r="I18" s="45">
        <f t="shared" si="2"/>
        <v>0</v>
      </c>
    </row>
    <row r="19" spans="1:9" ht="15" outlineLevel="1">
      <c r="A19" s="57"/>
      <c r="B19" s="34" t="s">
        <v>122</v>
      </c>
      <c r="C19" s="43"/>
      <c r="D19" s="43">
        <v>500</v>
      </c>
      <c r="E19" s="43"/>
      <c r="F19" s="43"/>
      <c r="G19" s="43"/>
      <c r="H19" s="83">
        <f t="shared" si="3"/>
        <v>500</v>
      </c>
      <c r="I19" s="45">
        <f>H19/H$24</f>
        <v>0.18181818181818182</v>
      </c>
    </row>
    <row r="20" spans="1:9" ht="15" outlineLevel="1">
      <c r="A20" s="57"/>
      <c r="B20" s="34" t="s">
        <v>73</v>
      </c>
      <c r="C20" s="43"/>
      <c r="D20" s="43"/>
      <c r="E20" s="43"/>
      <c r="F20" s="43"/>
      <c r="G20" s="43"/>
      <c r="H20" s="83">
        <f t="shared" si="3"/>
        <v>0</v>
      </c>
      <c r="I20" s="45">
        <f t="shared" si="2"/>
        <v>0</v>
      </c>
    </row>
    <row r="21" spans="1:9" ht="15" outlineLevel="1">
      <c r="A21" s="57"/>
      <c r="B21" s="34" t="s">
        <v>105</v>
      </c>
      <c r="C21" s="43">
        <v>20</v>
      </c>
      <c r="D21" s="43">
        <v>200</v>
      </c>
      <c r="E21" s="43"/>
      <c r="F21" s="43"/>
      <c r="G21" s="43"/>
      <c r="H21" s="83">
        <f t="shared" si="3"/>
        <v>220</v>
      </c>
      <c r="I21" s="45">
        <f t="shared" si="2"/>
        <v>0.08</v>
      </c>
    </row>
    <row r="22" spans="1:9" ht="15" outlineLevel="1">
      <c r="A22" s="57"/>
      <c r="B22" s="34" t="s">
        <v>125</v>
      </c>
      <c r="C22" s="43"/>
      <c r="D22" s="43">
        <v>30</v>
      </c>
      <c r="E22" s="43"/>
      <c r="G22" s="43"/>
      <c r="H22" s="83">
        <f t="shared" si="3"/>
        <v>30</v>
      </c>
      <c r="I22" s="45">
        <f t="shared" si="2"/>
        <v>0.01090909090909091</v>
      </c>
    </row>
    <row r="23" spans="1:12" ht="15" outlineLevel="1">
      <c r="A23" s="57"/>
      <c r="B23" s="36" t="s">
        <v>124</v>
      </c>
      <c r="C23" s="44"/>
      <c r="D23" s="44"/>
      <c r="E23" s="44"/>
      <c r="F23" s="44"/>
      <c r="G23" s="44"/>
      <c r="H23" s="83">
        <f t="shared" si="3"/>
        <v>0</v>
      </c>
      <c r="I23" s="45">
        <f t="shared" si="2"/>
        <v>0</v>
      </c>
      <c r="L23" s="98"/>
    </row>
    <row r="24" spans="1:9" ht="15.75" outlineLevel="1" thickBot="1">
      <c r="A24" s="63"/>
      <c r="B24" s="64" t="s">
        <v>88</v>
      </c>
      <c r="C24" s="65">
        <f>SUM(C16:C23)</f>
        <v>20</v>
      </c>
      <c r="D24" s="65">
        <f>SUM(D16:D23)</f>
        <v>2730</v>
      </c>
      <c r="E24" s="65">
        <f>SUM(E16:E23)</f>
        <v>0</v>
      </c>
      <c r="F24" s="65">
        <f>SUM(F16:F23)</f>
        <v>0</v>
      </c>
      <c r="G24" s="65">
        <f>SUM(G16:G23)</f>
        <v>0</v>
      </c>
      <c r="H24" s="83">
        <f>SUM(C24:G24)</f>
        <v>2750</v>
      </c>
      <c r="I24" s="47">
        <f>H24/H$24</f>
        <v>1</v>
      </c>
    </row>
    <row r="25" spans="1:8" ht="14.25" outlineLevel="1" thickBot="1" thickTop="1">
      <c r="A25" s="2"/>
      <c r="B25" s="2"/>
      <c r="C25" s="22"/>
      <c r="D25" s="22"/>
      <c r="E25" s="22"/>
      <c r="F25" s="40"/>
      <c r="G25" s="22"/>
      <c r="H25" s="22"/>
    </row>
    <row r="26" spans="1:9" ht="15.75" outlineLevel="1">
      <c r="A26" s="171" t="s">
        <v>5</v>
      </c>
      <c r="B26" s="172"/>
      <c r="C26" s="55" t="s">
        <v>95</v>
      </c>
      <c r="D26" s="55" t="s">
        <v>101</v>
      </c>
      <c r="E26" s="55" t="s">
        <v>96</v>
      </c>
      <c r="F26" s="55" t="s">
        <v>97</v>
      </c>
      <c r="G26" s="55" t="s">
        <v>98</v>
      </c>
      <c r="H26" s="69" t="s">
        <v>88</v>
      </c>
      <c r="I26" s="56" t="s">
        <v>103</v>
      </c>
    </row>
    <row r="27" spans="1:9" ht="15" outlineLevel="1">
      <c r="A27" s="68"/>
      <c r="B27" s="33" t="s">
        <v>6</v>
      </c>
      <c r="C27" s="29"/>
      <c r="D27" s="29">
        <v>500</v>
      </c>
      <c r="E27" s="29"/>
      <c r="F27" s="29"/>
      <c r="G27" s="29"/>
      <c r="H27" s="70">
        <f>SUM(C27:G27)</f>
        <v>500</v>
      </c>
      <c r="I27" s="45">
        <f>H27/H$40</f>
        <v>0.17271157167530224</v>
      </c>
    </row>
    <row r="28" spans="1:9" ht="15" outlineLevel="1">
      <c r="A28" s="68"/>
      <c r="B28" s="34" t="s">
        <v>7</v>
      </c>
      <c r="D28" s="21">
        <v>250</v>
      </c>
      <c r="E28" s="21"/>
      <c r="F28" s="21"/>
      <c r="G28" s="21"/>
      <c r="H28" s="70">
        <f aca="true" t="shared" si="4" ref="H28:H39">SUM(C28:G28)</f>
        <v>250</v>
      </c>
      <c r="I28" s="45">
        <f aca="true" t="shared" si="5" ref="I28:I40">H28/H$40</f>
        <v>0.08635578583765112</v>
      </c>
    </row>
    <row r="29" spans="1:9" ht="15" outlineLevel="1">
      <c r="A29" s="68"/>
      <c r="B29" s="34" t="s">
        <v>52</v>
      </c>
      <c r="C29" s="21"/>
      <c r="D29" s="21">
        <v>280</v>
      </c>
      <c r="E29" s="21"/>
      <c r="F29" s="21"/>
      <c r="G29" s="21"/>
      <c r="H29" s="70">
        <f t="shared" si="4"/>
        <v>280</v>
      </c>
      <c r="I29" s="45">
        <f t="shared" si="5"/>
        <v>0.09671848013816926</v>
      </c>
    </row>
    <row r="30" spans="1:9" ht="15">
      <c r="A30" s="68"/>
      <c r="B30" s="34" t="s">
        <v>8</v>
      </c>
      <c r="C30" s="21"/>
      <c r="D30" s="21">
        <v>120</v>
      </c>
      <c r="E30" s="21"/>
      <c r="F30" s="21"/>
      <c r="G30" s="21"/>
      <c r="H30" s="70">
        <f t="shared" si="4"/>
        <v>120</v>
      </c>
      <c r="I30" s="45">
        <f t="shared" si="5"/>
        <v>0.04145077720207254</v>
      </c>
    </row>
    <row r="31" spans="1:25" s="1" customFormat="1" ht="15">
      <c r="A31" s="68"/>
      <c r="B31" s="34" t="s">
        <v>46</v>
      </c>
      <c r="C31" s="21"/>
      <c r="D31" s="21">
        <v>30</v>
      </c>
      <c r="E31" s="21"/>
      <c r="F31" s="21"/>
      <c r="G31" s="21"/>
      <c r="H31" s="70">
        <f t="shared" si="4"/>
        <v>30</v>
      </c>
      <c r="I31" s="45">
        <f t="shared" si="5"/>
        <v>0.010362694300518135</v>
      </c>
      <c r="J31"/>
      <c r="K31"/>
      <c r="L31"/>
      <c r="M31"/>
      <c r="V31"/>
      <c r="W31"/>
      <c r="X31"/>
      <c r="Y31"/>
    </row>
    <row r="32" spans="1:9" ht="15" outlineLevel="1">
      <c r="A32" s="68"/>
      <c r="B32" s="34" t="s">
        <v>93</v>
      </c>
      <c r="C32" s="21"/>
      <c r="D32" s="21">
        <v>150</v>
      </c>
      <c r="E32" s="21" t="s">
        <v>49</v>
      </c>
      <c r="F32" s="21"/>
      <c r="G32" s="21"/>
      <c r="H32" s="70">
        <f t="shared" si="4"/>
        <v>150</v>
      </c>
      <c r="I32" s="45">
        <f t="shared" si="5"/>
        <v>0.05181347150259067</v>
      </c>
    </row>
    <row r="33" spans="1:9" ht="15" outlineLevel="1">
      <c r="A33" s="68"/>
      <c r="B33" s="34" t="s">
        <v>48</v>
      </c>
      <c r="C33" s="21"/>
      <c r="D33" s="21">
        <v>30</v>
      </c>
      <c r="E33" s="21"/>
      <c r="F33" s="21"/>
      <c r="G33" s="21"/>
      <c r="H33" s="70">
        <f t="shared" si="4"/>
        <v>30</v>
      </c>
      <c r="I33" s="45">
        <f t="shared" si="5"/>
        <v>0.010362694300518135</v>
      </c>
    </row>
    <row r="34" spans="1:9" ht="15" outlineLevel="1">
      <c r="A34" s="68"/>
      <c r="B34" s="34" t="s">
        <v>142</v>
      </c>
      <c r="C34" s="21"/>
      <c r="D34" s="21"/>
      <c r="E34" s="21">
        <v>15</v>
      </c>
      <c r="F34" s="21"/>
      <c r="G34" s="21"/>
      <c r="H34" s="70">
        <f t="shared" si="4"/>
        <v>15</v>
      </c>
      <c r="I34" s="45">
        <f t="shared" si="5"/>
        <v>0.0051813471502590676</v>
      </c>
    </row>
    <row r="35" spans="1:9" ht="15" outlineLevel="1">
      <c r="A35" s="68"/>
      <c r="B35" s="34" t="s">
        <v>54</v>
      </c>
      <c r="C35" s="30">
        <v>300</v>
      </c>
      <c r="D35" s="21"/>
      <c r="E35" s="21">
        <v>600</v>
      </c>
      <c r="F35" s="21"/>
      <c r="G35" s="21"/>
      <c r="H35" s="70">
        <f t="shared" si="4"/>
        <v>900</v>
      </c>
      <c r="I35" s="45">
        <f t="shared" si="5"/>
        <v>0.31088082901554404</v>
      </c>
    </row>
    <row r="36" spans="1:9" ht="15" outlineLevel="1">
      <c r="A36" s="68"/>
      <c r="B36" s="34" t="s">
        <v>50</v>
      </c>
      <c r="C36" s="21">
        <v>320</v>
      </c>
      <c r="D36" s="21"/>
      <c r="E36" s="21"/>
      <c r="F36" s="21"/>
      <c r="G36" s="21"/>
      <c r="H36" s="70">
        <f t="shared" si="4"/>
        <v>320</v>
      </c>
      <c r="I36" s="45">
        <f t="shared" si="5"/>
        <v>0.11053540587219343</v>
      </c>
    </row>
    <row r="37" spans="1:9" ht="15" outlineLevel="1">
      <c r="A37" s="68"/>
      <c r="B37" s="34" t="s">
        <v>9</v>
      </c>
      <c r="C37" s="21"/>
      <c r="D37" s="21"/>
      <c r="E37" s="21"/>
      <c r="F37" s="21"/>
      <c r="G37" s="21"/>
      <c r="H37" s="70">
        <f t="shared" si="4"/>
        <v>0</v>
      </c>
      <c r="I37" s="45">
        <f t="shared" si="5"/>
        <v>0</v>
      </c>
    </row>
    <row r="38" spans="1:9" ht="15" outlineLevel="1">
      <c r="A38" s="68"/>
      <c r="B38" s="34" t="s">
        <v>53</v>
      </c>
      <c r="C38" s="21"/>
      <c r="D38" s="21">
        <v>20</v>
      </c>
      <c r="E38" s="21"/>
      <c r="F38" s="21"/>
      <c r="G38" s="21"/>
      <c r="H38" s="70">
        <f t="shared" si="4"/>
        <v>20</v>
      </c>
      <c r="I38" s="45">
        <f t="shared" si="5"/>
        <v>0.0069084628670120895</v>
      </c>
    </row>
    <row r="39" spans="1:9" ht="45" outlineLevel="1">
      <c r="A39" s="68"/>
      <c r="B39" s="37" t="s">
        <v>70</v>
      </c>
      <c r="C39" s="21"/>
      <c r="D39" s="21"/>
      <c r="E39" s="21"/>
      <c r="F39" s="21">
        <v>180</v>
      </c>
      <c r="G39" s="21">
        <v>100</v>
      </c>
      <c r="H39" s="70">
        <f t="shared" si="4"/>
        <v>280</v>
      </c>
      <c r="I39" s="45">
        <f t="shared" si="5"/>
        <v>0.09671848013816926</v>
      </c>
    </row>
    <row r="40" spans="1:9" ht="16.5" outlineLevel="1" thickBot="1">
      <c r="A40" s="63"/>
      <c r="B40" s="64" t="s">
        <v>88</v>
      </c>
      <c r="C40" s="65">
        <f>SUM(C27:C39)</f>
        <v>620</v>
      </c>
      <c r="D40" s="65">
        <f>SUM(D27:D39)</f>
        <v>1380</v>
      </c>
      <c r="E40" s="65">
        <f>SUM(E27:E39)</f>
        <v>615</v>
      </c>
      <c r="F40" s="65">
        <f>SUM(F27:F39)</f>
        <v>180</v>
      </c>
      <c r="G40" s="65">
        <f>SUM(G27:G39)</f>
        <v>100</v>
      </c>
      <c r="H40" s="71">
        <f>SUM(C40:G40)</f>
        <v>2895</v>
      </c>
      <c r="I40" s="47">
        <f t="shared" si="5"/>
        <v>1</v>
      </c>
    </row>
    <row r="41" ht="14.25" thickBot="1" thickTop="1"/>
    <row r="42" spans="1:25" s="1" customFormat="1" ht="15.75">
      <c r="A42" s="169" t="s">
        <v>10</v>
      </c>
      <c r="B42" s="170"/>
      <c r="C42" s="55" t="s">
        <v>95</v>
      </c>
      <c r="D42" s="55" t="s">
        <v>101</v>
      </c>
      <c r="E42" s="55" t="s">
        <v>96</v>
      </c>
      <c r="F42" s="55" t="s">
        <v>97</v>
      </c>
      <c r="G42" s="55" t="s">
        <v>98</v>
      </c>
      <c r="H42" s="55" t="s">
        <v>88</v>
      </c>
      <c r="I42" s="56" t="s">
        <v>103</v>
      </c>
      <c r="J42"/>
      <c r="K42"/>
      <c r="L42"/>
      <c r="M42"/>
      <c r="V42"/>
      <c r="W42"/>
      <c r="X42"/>
      <c r="Y42"/>
    </row>
    <row r="43" spans="1:9" ht="15" outlineLevel="1">
      <c r="A43" s="68"/>
      <c r="B43" s="33" t="s">
        <v>11</v>
      </c>
      <c r="C43" s="31"/>
      <c r="D43" s="31">
        <v>300</v>
      </c>
      <c r="E43" s="31"/>
      <c r="F43" s="31"/>
      <c r="G43" s="31"/>
      <c r="H43" s="72">
        <f aca="true" t="shared" si="6" ref="H43:H50">SUM(C43:G43)</f>
        <v>300</v>
      </c>
      <c r="I43" s="45">
        <f>H43/H$51</f>
        <v>0.5</v>
      </c>
    </row>
    <row r="44" spans="1:9" ht="15" outlineLevel="1">
      <c r="A44" s="68"/>
      <c r="B44" s="34" t="s">
        <v>12</v>
      </c>
      <c r="C44" s="9"/>
      <c r="D44" s="9"/>
      <c r="E44" s="9"/>
      <c r="F44" s="9"/>
      <c r="G44" s="9">
        <v>150</v>
      </c>
      <c r="H44" s="72">
        <f t="shared" si="6"/>
        <v>150</v>
      </c>
      <c r="I44" s="45">
        <f aca="true" t="shared" si="7" ref="I44:I51">H44/H$51</f>
        <v>0.25</v>
      </c>
    </row>
    <row r="45" spans="1:9" ht="15" outlineLevel="1">
      <c r="A45" s="68"/>
      <c r="B45" s="34" t="s">
        <v>56</v>
      </c>
      <c r="C45" s="9"/>
      <c r="D45" s="9"/>
      <c r="E45" s="9"/>
      <c r="F45" s="9"/>
      <c r="G45" s="9"/>
      <c r="H45" s="72">
        <f t="shared" si="6"/>
        <v>0</v>
      </c>
      <c r="I45" s="45">
        <f t="shared" si="7"/>
        <v>0</v>
      </c>
    </row>
    <row r="46" spans="1:9" ht="15" outlineLevel="1">
      <c r="A46" s="68"/>
      <c r="B46" s="34" t="s">
        <v>13</v>
      </c>
      <c r="C46" s="9"/>
      <c r="D46" s="9"/>
      <c r="E46" s="9"/>
      <c r="F46" s="9"/>
      <c r="G46" s="9"/>
      <c r="H46" s="72">
        <f t="shared" si="6"/>
        <v>0</v>
      </c>
      <c r="I46" s="45">
        <f t="shared" si="7"/>
        <v>0</v>
      </c>
    </row>
    <row r="47" spans="1:9" ht="15" outlineLevel="1">
      <c r="A47" s="68"/>
      <c r="B47" s="34" t="s">
        <v>14</v>
      </c>
      <c r="C47" s="9">
        <v>10</v>
      </c>
      <c r="D47" s="9"/>
      <c r="E47" s="9">
        <v>60</v>
      </c>
      <c r="F47" s="9"/>
      <c r="G47" s="9"/>
      <c r="H47" s="72">
        <f t="shared" si="6"/>
        <v>70</v>
      </c>
      <c r="I47" s="45">
        <f t="shared" si="7"/>
        <v>0.11666666666666667</v>
      </c>
    </row>
    <row r="48" spans="1:9" ht="15" outlineLevel="1">
      <c r="A48" s="68"/>
      <c r="B48" s="34" t="s">
        <v>55</v>
      </c>
      <c r="C48" s="9"/>
      <c r="D48" s="9"/>
      <c r="E48" s="9"/>
      <c r="F48" s="9"/>
      <c r="G48" s="9"/>
      <c r="H48" s="72">
        <f t="shared" si="6"/>
        <v>0</v>
      </c>
      <c r="I48" s="45">
        <f t="shared" si="7"/>
        <v>0</v>
      </c>
    </row>
    <row r="49" spans="1:9" ht="15" outlineLevel="1">
      <c r="A49" s="68"/>
      <c r="B49" s="34" t="s">
        <v>58</v>
      </c>
      <c r="C49" s="9"/>
      <c r="D49" s="9"/>
      <c r="E49" s="9"/>
      <c r="F49" s="9"/>
      <c r="G49" s="9"/>
      <c r="H49" s="72">
        <f t="shared" si="6"/>
        <v>0</v>
      </c>
      <c r="I49" s="45">
        <f t="shared" si="7"/>
        <v>0</v>
      </c>
    </row>
    <row r="50" spans="1:9" ht="15" outlineLevel="1">
      <c r="A50" s="68"/>
      <c r="B50" s="36" t="s">
        <v>57</v>
      </c>
      <c r="C50" s="23">
        <v>0</v>
      </c>
      <c r="D50" s="23"/>
      <c r="E50" s="23"/>
      <c r="F50" s="23">
        <v>80</v>
      </c>
      <c r="G50" s="23"/>
      <c r="H50" s="72">
        <f t="shared" si="6"/>
        <v>80</v>
      </c>
      <c r="I50" s="45">
        <f t="shared" si="7"/>
        <v>0.13333333333333333</v>
      </c>
    </row>
    <row r="51" spans="1:9" ht="15.75" outlineLevel="1" thickBot="1">
      <c r="A51" s="63"/>
      <c r="B51" s="64" t="s">
        <v>88</v>
      </c>
      <c r="C51" s="64">
        <f>SUM(C43:C50)</f>
        <v>10</v>
      </c>
      <c r="D51" s="64">
        <f>SUM(D43:D50)</f>
        <v>300</v>
      </c>
      <c r="E51" s="64">
        <f>SUM(E43:E50)</f>
        <v>60</v>
      </c>
      <c r="F51" s="64">
        <f>SUM(F43:F50)</f>
        <v>80</v>
      </c>
      <c r="G51" s="64">
        <f>SUM(G43:G50)</f>
        <v>150</v>
      </c>
      <c r="H51" s="72">
        <f>SUM(C51:G51)</f>
        <v>600</v>
      </c>
      <c r="I51" s="47">
        <f t="shared" si="7"/>
        <v>1</v>
      </c>
    </row>
    <row r="52" spans="5:9" ht="14.25" outlineLevel="1" thickBot="1" thickTop="1">
      <c r="E52" s="12"/>
      <c r="I52" s="46"/>
    </row>
    <row r="53" spans="1:9" ht="15.75" outlineLevel="1">
      <c r="A53" s="169" t="s">
        <v>90</v>
      </c>
      <c r="B53" s="170"/>
      <c r="C53" s="55" t="s">
        <v>95</v>
      </c>
      <c r="D53" s="55" t="s">
        <v>101</v>
      </c>
      <c r="E53" s="55" t="s">
        <v>96</v>
      </c>
      <c r="F53" s="55" t="s">
        <v>97</v>
      </c>
      <c r="G53" s="55" t="s">
        <v>98</v>
      </c>
      <c r="H53" s="55" t="s">
        <v>88</v>
      </c>
      <c r="I53" s="56" t="s">
        <v>103</v>
      </c>
    </row>
    <row r="54" spans="1:9" ht="15">
      <c r="A54" s="68"/>
      <c r="B54" s="33" t="s">
        <v>59</v>
      </c>
      <c r="C54" s="31">
        <v>20</v>
      </c>
      <c r="D54" s="31"/>
      <c r="E54" s="31"/>
      <c r="F54" s="31"/>
      <c r="G54" s="31"/>
      <c r="H54" s="72">
        <f>SUM(C54:G$54)</f>
        <v>20</v>
      </c>
      <c r="I54" s="45">
        <f>H54/H$66</f>
        <v>0.036036036036036036</v>
      </c>
    </row>
    <row r="55" spans="1:9" ht="15">
      <c r="A55" s="68"/>
      <c r="B55" s="34" t="s">
        <v>60</v>
      </c>
      <c r="C55" s="9"/>
      <c r="D55" s="9"/>
      <c r="E55" s="9">
        <v>50</v>
      </c>
      <c r="F55" s="9"/>
      <c r="G55" s="9"/>
      <c r="H55" s="73">
        <f aca="true" t="shared" si="8" ref="H55:H66">SUM(C55:G55)</f>
        <v>50</v>
      </c>
      <c r="I55" s="45">
        <f aca="true" t="shared" si="9" ref="I55:I66">H55/H$66</f>
        <v>0.09009009009009009</v>
      </c>
    </row>
    <row r="56" spans="1:9" ht="15">
      <c r="A56" s="68"/>
      <c r="B56" s="34" t="s">
        <v>15</v>
      </c>
      <c r="C56" s="9"/>
      <c r="D56" s="9"/>
      <c r="E56" s="9"/>
      <c r="F56" s="9"/>
      <c r="G56" s="9"/>
      <c r="H56" s="73">
        <f t="shared" si="8"/>
        <v>0</v>
      </c>
      <c r="I56" s="45">
        <f t="shared" si="9"/>
        <v>0</v>
      </c>
    </row>
    <row r="57" spans="1:25" s="1" customFormat="1" ht="15">
      <c r="A57" s="68"/>
      <c r="B57" s="34" t="s">
        <v>69</v>
      </c>
      <c r="C57" s="9"/>
      <c r="D57" s="9">
        <v>200</v>
      </c>
      <c r="E57" s="9"/>
      <c r="F57" s="9"/>
      <c r="G57" s="9"/>
      <c r="H57" s="73">
        <f t="shared" si="8"/>
        <v>200</v>
      </c>
      <c r="I57" s="45">
        <f t="shared" si="9"/>
        <v>0.36036036036036034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9" ht="15" outlineLevel="1">
      <c r="A58" s="68"/>
      <c r="B58" s="34" t="s">
        <v>16</v>
      </c>
      <c r="C58" s="9"/>
      <c r="D58" s="9"/>
      <c r="E58" s="9">
        <f>120+80</f>
        <v>200</v>
      </c>
      <c r="F58" s="9"/>
      <c r="G58" s="9"/>
      <c r="H58" s="73">
        <f t="shared" si="8"/>
        <v>200</v>
      </c>
      <c r="I58" s="45">
        <f t="shared" si="9"/>
        <v>0.36036036036036034</v>
      </c>
    </row>
    <row r="59" spans="1:9" ht="15" outlineLevel="1">
      <c r="A59" s="68"/>
      <c r="B59" s="34" t="s">
        <v>17</v>
      </c>
      <c r="C59" s="9"/>
      <c r="D59" s="9"/>
      <c r="E59" s="9"/>
      <c r="F59" s="9">
        <v>15</v>
      </c>
      <c r="G59" s="9"/>
      <c r="H59" s="73">
        <f t="shared" si="8"/>
        <v>15</v>
      </c>
      <c r="I59" s="45">
        <f t="shared" si="9"/>
        <v>0.02702702702702703</v>
      </c>
    </row>
    <row r="60" spans="1:9" ht="15" outlineLevel="1">
      <c r="A60" s="68"/>
      <c r="B60" s="34" t="s">
        <v>62</v>
      </c>
      <c r="C60" s="9"/>
      <c r="D60" s="9"/>
      <c r="E60" s="9"/>
      <c r="F60" s="9"/>
      <c r="G60" s="9"/>
      <c r="H60" s="73">
        <f t="shared" si="8"/>
        <v>0</v>
      </c>
      <c r="I60" s="45">
        <f t="shared" si="9"/>
        <v>0</v>
      </c>
    </row>
    <row r="61" spans="1:9" ht="15" outlineLevel="1">
      <c r="A61" s="68"/>
      <c r="B61" s="34" t="s">
        <v>19</v>
      </c>
      <c r="C61" s="9"/>
      <c r="D61" s="9"/>
      <c r="E61" s="9"/>
      <c r="F61" s="9"/>
      <c r="G61" s="9"/>
      <c r="H61" s="73">
        <f t="shared" si="8"/>
        <v>0</v>
      </c>
      <c r="I61" s="45">
        <f t="shared" si="9"/>
        <v>0</v>
      </c>
    </row>
    <row r="62" spans="1:9" ht="15" outlineLevel="1">
      <c r="A62" s="68"/>
      <c r="B62" s="34" t="s">
        <v>21</v>
      </c>
      <c r="C62" s="9"/>
      <c r="D62" s="9"/>
      <c r="E62" s="9"/>
      <c r="F62" s="9"/>
      <c r="G62" s="9"/>
      <c r="H62" s="73">
        <f t="shared" si="8"/>
        <v>0</v>
      </c>
      <c r="I62" s="45">
        <f t="shared" si="9"/>
        <v>0</v>
      </c>
    </row>
    <row r="63" spans="1:9" ht="15" outlineLevel="1">
      <c r="A63" s="68"/>
      <c r="B63" s="34" t="s">
        <v>63</v>
      </c>
      <c r="C63" s="9">
        <v>50</v>
      </c>
      <c r="D63" s="9"/>
      <c r="E63" s="9">
        <v>20</v>
      </c>
      <c r="F63" s="9"/>
      <c r="G63" s="9"/>
      <c r="H63" s="73">
        <f t="shared" si="8"/>
        <v>70</v>
      </c>
      <c r="I63" s="45">
        <f t="shared" si="9"/>
        <v>0.12612612612612611</v>
      </c>
    </row>
    <row r="64" spans="1:9" ht="15">
      <c r="A64" s="68"/>
      <c r="B64" s="34" t="s">
        <v>61</v>
      </c>
      <c r="C64" s="9"/>
      <c r="D64" s="9"/>
      <c r="E64" s="9"/>
      <c r="F64" s="9"/>
      <c r="G64" s="9"/>
      <c r="H64" s="73">
        <f t="shared" si="8"/>
        <v>0</v>
      </c>
      <c r="I64" s="45">
        <f t="shared" si="9"/>
        <v>0</v>
      </c>
    </row>
    <row r="65" spans="1:29" s="1" customFormat="1" ht="15">
      <c r="A65" s="81"/>
      <c r="B65" s="38" t="s">
        <v>64</v>
      </c>
      <c r="C65" s="9"/>
      <c r="D65" s="9"/>
      <c r="E65" s="9"/>
      <c r="F65" s="9"/>
      <c r="G65" s="9"/>
      <c r="H65" s="73">
        <f t="shared" si="8"/>
        <v>0</v>
      </c>
      <c r="I65" s="45">
        <f t="shared" si="9"/>
        <v>0</v>
      </c>
      <c r="J65"/>
      <c r="K65"/>
      <c r="L65"/>
      <c r="M65"/>
      <c r="V65"/>
      <c r="W65"/>
      <c r="X65"/>
      <c r="Y65"/>
      <c r="Z65"/>
      <c r="AA65"/>
      <c r="AB65"/>
      <c r="AC65"/>
    </row>
    <row r="66" spans="1:9" ht="16.5" outlineLevel="1" thickBot="1">
      <c r="A66" s="63"/>
      <c r="B66" s="64" t="s">
        <v>88</v>
      </c>
      <c r="C66" s="64">
        <f>SUM(C54:C65)</f>
        <v>70</v>
      </c>
      <c r="D66" s="64">
        <f>SUM(D54:D65)</f>
        <v>200</v>
      </c>
      <c r="E66" s="64">
        <f>SUM(E54:E65)</f>
        <v>270</v>
      </c>
      <c r="F66" s="64">
        <f>SUM(F54:F65)</f>
        <v>15</v>
      </c>
      <c r="G66" s="64">
        <f>SUM(G54:G65)</f>
        <v>0</v>
      </c>
      <c r="H66" s="74">
        <f t="shared" si="8"/>
        <v>555</v>
      </c>
      <c r="I66" s="45">
        <f t="shared" si="9"/>
        <v>1</v>
      </c>
    </row>
    <row r="67" ht="14.25" outlineLevel="1" thickBot="1" thickTop="1"/>
    <row r="68" spans="1:9" ht="15.75" outlineLevel="1">
      <c r="A68" s="169" t="s">
        <v>91</v>
      </c>
      <c r="B68" s="170"/>
      <c r="C68" s="55" t="s">
        <v>95</v>
      </c>
      <c r="D68" s="55" t="s">
        <v>101</v>
      </c>
      <c r="E68" s="55" t="s">
        <v>96</v>
      </c>
      <c r="F68" s="55" t="s">
        <v>97</v>
      </c>
      <c r="G68" s="55" t="s">
        <v>98</v>
      </c>
      <c r="H68" s="55" t="s">
        <v>88</v>
      </c>
      <c r="I68" s="56" t="s">
        <v>103</v>
      </c>
    </row>
    <row r="69" spans="1:9" ht="15" outlineLevel="1">
      <c r="A69" s="68"/>
      <c r="B69" s="33" t="s">
        <v>92</v>
      </c>
      <c r="C69" s="31">
        <v>10</v>
      </c>
      <c r="D69" s="31"/>
      <c r="E69" s="31">
        <v>10</v>
      </c>
      <c r="F69" s="31"/>
      <c r="G69" s="31"/>
      <c r="H69" s="72">
        <f>SUM(C69:G69)</f>
        <v>20</v>
      </c>
      <c r="I69" s="45">
        <f>H69/H$78</f>
        <v>0.03669724770642202</v>
      </c>
    </row>
    <row r="70" spans="1:9" ht="15" outlineLevel="1">
      <c r="A70" s="68"/>
      <c r="B70" s="34" t="s">
        <v>23</v>
      </c>
      <c r="C70" s="9">
        <v>20</v>
      </c>
      <c r="D70" s="9"/>
      <c r="E70" s="9">
        <v>60</v>
      </c>
      <c r="F70" s="9"/>
      <c r="G70" s="9"/>
      <c r="H70" s="72">
        <f aca="true" t="shared" si="10" ref="H70:H77">SUM(C70:G70)</f>
        <v>80</v>
      </c>
      <c r="I70" s="45">
        <f>H70/H$78</f>
        <v>0.14678899082568808</v>
      </c>
    </row>
    <row r="71" spans="1:9" ht="15" outlineLevel="1">
      <c r="A71" s="68"/>
      <c r="B71" s="34" t="s">
        <v>94</v>
      </c>
      <c r="C71" s="9">
        <f>SUM(C69:C70)</f>
        <v>30</v>
      </c>
      <c r="D71" s="9"/>
      <c r="E71" s="9"/>
      <c r="F71" s="9"/>
      <c r="G71" s="9"/>
      <c r="H71" s="72">
        <f t="shared" si="10"/>
        <v>30</v>
      </c>
      <c r="I71" s="45">
        <f>H71/H$78</f>
        <v>0.05504587155963303</v>
      </c>
    </row>
    <row r="72" spans="1:9" ht="15" outlineLevel="1">
      <c r="A72" s="68"/>
      <c r="B72" s="34" t="s">
        <v>24</v>
      </c>
      <c r="C72" s="9">
        <v>50</v>
      </c>
      <c r="D72" s="9"/>
      <c r="E72" s="9"/>
      <c r="F72" s="9"/>
      <c r="G72" s="9">
        <v>20</v>
      </c>
      <c r="H72" s="72">
        <f t="shared" si="10"/>
        <v>70</v>
      </c>
      <c r="I72" s="45">
        <f aca="true" t="shared" si="11" ref="I72:I78">H72/H$78</f>
        <v>0.12844036697247707</v>
      </c>
    </row>
    <row r="73" spans="1:9" ht="15" outlineLevel="1">
      <c r="A73" s="68"/>
      <c r="B73" s="34" t="s">
        <v>25</v>
      </c>
      <c r="C73" s="9"/>
      <c r="D73" s="9"/>
      <c r="E73" s="9"/>
      <c r="F73" s="9">
        <v>65</v>
      </c>
      <c r="G73" s="9"/>
      <c r="H73" s="72">
        <f>SUM(C73:G73)</f>
        <v>65</v>
      </c>
      <c r="I73" s="45">
        <f t="shared" si="11"/>
        <v>0.11926605504587157</v>
      </c>
    </row>
    <row r="74" spans="1:9" ht="15" outlineLevel="1">
      <c r="A74" s="68"/>
      <c r="B74" s="34" t="s">
        <v>26</v>
      </c>
      <c r="C74" s="9"/>
      <c r="D74" s="9">
        <v>100</v>
      </c>
      <c r="E74" s="9"/>
      <c r="F74" s="9"/>
      <c r="G74" s="9"/>
      <c r="H74" s="72">
        <f t="shared" si="10"/>
        <v>100</v>
      </c>
      <c r="I74" s="45">
        <f t="shared" si="11"/>
        <v>0.1834862385321101</v>
      </c>
    </row>
    <row r="75" spans="1:9" ht="15" outlineLevel="1">
      <c r="A75" s="68"/>
      <c r="B75" s="34" t="s">
        <v>27</v>
      </c>
      <c r="C75" s="9"/>
      <c r="D75" s="9"/>
      <c r="E75" s="9"/>
      <c r="F75" s="9">
        <v>40</v>
      </c>
      <c r="G75" s="9"/>
      <c r="H75" s="72">
        <f t="shared" si="10"/>
        <v>40</v>
      </c>
      <c r="I75" s="45">
        <f t="shared" si="11"/>
        <v>0.07339449541284404</v>
      </c>
    </row>
    <row r="76" spans="1:9" ht="15">
      <c r="A76" s="68"/>
      <c r="B76" s="34" t="s">
        <v>65</v>
      </c>
      <c r="C76" s="9">
        <v>50</v>
      </c>
      <c r="D76" s="9"/>
      <c r="E76" s="9"/>
      <c r="F76" s="9"/>
      <c r="G76" s="9"/>
      <c r="H76" s="72">
        <f>SUM(C76:G76)</f>
        <v>50</v>
      </c>
      <c r="I76" s="45">
        <f t="shared" si="11"/>
        <v>0.09174311926605505</v>
      </c>
    </row>
    <row r="77" spans="1:29" s="1" customFormat="1" ht="15">
      <c r="A77" s="68"/>
      <c r="B77" s="36" t="s">
        <v>4</v>
      </c>
      <c r="C77" s="23"/>
      <c r="D77" s="23"/>
      <c r="E77" s="23"/>
      <c r="F77" s="23"/>
      <c r="G77" s="23">
        <v>90</v>
      </c>
      <c r="H77" s="72">
        <f t="shared" si="10"/>
        <v>90</v>
      </c>
      <c r="I77" s="45">
        <f t="shared" si="11"/>
        <v>0.1651376146788991</v>
      </c>
      <c r="J77"/>
      <c r="K77"/>
      <c r="L77"/>
      <c r="M77"/>
      <c r="V77"/>
      <c r="W77"/>
      <c r="X77"/>
      <c r="Y77"/>
      <c r="Z77"/>
      <c r="AA77"/>
      <c r="AB77"/>
      <c r="AC77"/>
    </row>
    <row r="78" spans="1:9" ht="16.5" outlineLevel="1" thickBot="1">
      <c r="A78" s="63"/>
      <c r="B78" s="64" t="s">
        <v>88</v>
      </c>
      <c r="C78" s="64">
        <f>SUM(C69:C77)</f>
        <v>160</v>
      </c>
      <c r="D78" s="64">
        <f>SUM(D69:D77)</f>
        <v>100</v>
      </c>
      <c r="E78" s="64">
        <f>SUM(E69:E77)</f>
        <v>70</v>
      </c>
      <c r="F78" s="64">
        <f>SUM(F69:F77)</f>
        <v>105</v>
      </c>
      <c r="G78" s="64">
        <f>SUM(G69:G77)</f>
        <v>110</v>
      </c>
      <c r="H78" s="74">
        <f>SUM(C78:G78)</f>
        <v>545</v>
      </c>
      <c r="I78" s="45">
        <f t="shared" si="11"/>
        <v>1</v>
      </c>
    </row>
    <row r="79" ht="14.25" outlineLevel="1" thickBot="1" thickTop="1">
      <c r="I79" s="46"/>
    </row>
    <row r="80" spans="1:9" ht="15.75" outlineLevel="1">
      <c r="A80" s="169" t="s">
        <v>28</v>
      </c>
      <c r="B80" s="170"/>
      <c r="C80" s="55" t="s">
        <v>95</v>
      </c>
      <c r="D80" s="55" t="s">
        <v>101</v>
      </c>
      <c r="E80" s="55" t="s">
        <v>96</v>
      </c>
      <c r="F80" s="55" t="s">
        <v>97</v>
      </c>
      <c r="G80" s="55" t="s">
        <v>98</v>
      </c>
      <c r="H80" s="55" t="s">
        <v>88</v>
      </c>
      <c r="I80" s="56" t="s">
        <v>103</v>
      </c>
    </row>
    <row r="81" spans="1:9" ht="15" outlineLevel="1">
      <c r="A81" s="68"/>
      <c r="B81" s="33" t="s">
        <v>29</v>
      </c>
      <c r="C81" s="31"/>
      <c r="D81" s="31"/>
      <c r="E81" s="31">
        <v>30</v>
      </c>
      <c r="F81" s="31">
        <v>210</v>
      </c>
      <c r="G81" s="31"/>
      <c r="H81" s="72">
        <f>SUM(C81:F81)</f>
        <v>240</v>
      </c>
      <c r="I81" s="45">
        <f>H81/H$89</f>
        <v>0.47244094488188976</v>
      </c>
    </row>
    <row r="82" spans="1:9" ht="15" outlineLevel="1">
      <c r="A82" s="68"/>
      <c r="B82" s="34" t="s">
        <v>71</v>
      </c>
      <c r="C82" s="9">
        <v>20</v>
      </c>
      <c r="D82" s="9"/>
      <c r="E82" s="9">
        <v>5</v>
      </c>
      <c r="F82" s="9"/>
      <c r="G82" s="9"/>
      <c r="H82" s="72">
        <f aca="true" t="shared" si="12" ref="H82:H87">SUM(C82:F82)</f>
        <v>25</v>
      </c>
      <c r="I82" s="45">
        <f aca="true" t="shared" si="13" ref="I82:I89">H82/H$89</f>
        <v>0.04921259842519685</v>
      </c>
    </row>
    <row r="83" spans="1:9" ht="15" outlineLevel="1">
      <c r="A83" s="68"/>
      <c r="B83" s="38" t="s">
        <v>66</v>
      </c>
      <c r="C83" s="9"/>
      <c r="D83" s="9"/>
      <c r="E83" s="9"/>
      <c r="F83" s="9">
        <v>240</v>
      </c>
      <c r="G83" s="9"/>
      <c r="H83" s="72">
        <f t="shared" si="12"/>
        <v>240</v>
      </c>
      <c r="I83" s="45">
        <f t="shared" si="13"/>
        <v>0.47244094488188976</v>
      </c>
    </row>
    <row r="84" spans="1:14" ht="15" outlineLevel="1">
      <c r="A84" s="68"/>
      <c r="B84" s="34" t="s">
        <v>30</v>
      </c>
      <c r="C84" s="9"/>
      <c r="D84" s="9"/>
      <c r="E84" s="9">
        <v>3</v>
      </c>
      <c r="F84" s="9"/>
      <c r="G84" s="9"/>
      <c r="H84" s="72">
        <f t="shared" si="12"/>
        <v>3</v>
      </c>
      <c r="I84" s="45">
        <f t="shared" si="13"/>
        <v>0.005905511811023622</v>
      </c>
      <c r="N84" s="14"/>
    </row>
    <row r="85" spans="1:9" ht="15" outlineLevel="1">
      <c r="A85" s="68"/>
      <c r="B85" s="34" t="s">
        <v>31</v>
      </c>
      <c r="C85" s="9"/>
      <c r="D85" s="9"/>
      <c r="E85" s="9"/>
      <c r="F85" s="9"/>
      <c r="G85" s="9"/>
      <c r="H85" s="72">
        <f t="shared" si="12"/>
        <v>0</v>
      </c>
      <c r="I85" s="45">
        <f t="shared" si="13"/>
        <v>0</v>
      </c>
    </row>
    <row r="86" spans="1:9" ht="15" outlineLevel="1">
      <c r="A86" s="68"/>
      <c r="B86" s="34" t="s">
        <v>32</v>
      </c>
      <c r="C86" s="9"/>
      <c r="D86" s="9"/>
      <c r="E86" s="9"/>
      <c r="F86" s="9"/>
      <c r="G86" s="9"/>
      <c r="H86" s="72">
        <f t="shared" si="12"/>
        <v>0</v>
      </c>
      <c r="I86" s="45">
        <f t="shared" si="13"/>
        <v>0</v>
      </c>
    </row>
    <row r="87" spans="1:9" ht="15">
      <c r="A87" s="68"/>
      <c r="B87" s="34" t="s">
        <v>67</v>
      </c>
      <c r="C87" s="9"/>
      <c r="D87" s="9"/>
      <c r="E87" s="9"/>
      <c r="F87" s="9"/>
      <c r="G87" s="9"/>
      <c r="H87" s="72">
        <f t="shared" si="12"/>
        <v>0</v>
      </c>
      <c r="I87" s="45">
        <f t="shared" si="13"/>
        <v>0</v>
      </c>
    </row>
    <row r="88" spans="1:9" ht="45" outlineLevel="1">
      <c r="A88" s="68"/>
      <c r="B88" s="39" t="s">
        <v>68</v>
      </c>
      <c r="C88" s="23"/>
      <c r="D88" s="23"/>
      <c r="E88" s="23"/>
      <c r="F88" s="23"/>
      <c r="G88" s="23"/>
      <c r="H88" s="75"/>
      <c r="I88" s="45">
        <f>H88/H$89</f>
        <v>0</v>
      </c>
    </row>
    <row r="89" spans="1:9" ht="16.5" outlineLevel="1" thickBot="1">
      <c r="A89" s="63"/>
      <c r="B89" s="64" t="s">
        <v>88</v>
      </c>
      <c r="C89" s="64">
        <f>SUM(C81:C88)</f>
        <v>20</v>
      </c>
      <c r="D89" s="64">
        <f>SUM(D81:D88)</f>
        <v>0</v>
      </c>
      <c r="E89" s="64">
        <f>SUM(E81:E88)</f>
        <v>38</v>
      </c>
      <c r="F89" s="64">
        <f>SUM(F81:F88)</f>
        <v>450</v>
      </c>
      <c r="G89" s="64">
        <f>SUM(G81:G88)</f>
        <v>0</v>
      </c>
      <c r="H89" s="74">
        <f>SUM(C89:G89)</f>
        <v>508</v>
      </c>
      <c r="I89" s="45">
        <f t="shared" si="13"/>
        <v>1</v>
      </c>
    </row>
    <row r="90" spans="10:29" s="2" customFormat="1" ht="14.25" thickBot="1" thickTop="1">
      <c r="J90"/>
      <c r="K90"/>
      <c r="L90"/>
      <c r="M90"/>
      <c r="V90"/>
      <c r="W90"/>
      <c r="X90"/>
      <c r="Y90"/>
      <c r="Z90"/>
      <c r="AA90"/>
      <c r="AB90"/>
      <c r="AC90"/>
    </row>
    <row r="91" spans="1:29" s="20" customFormat="1" ht="15.75">
      <c r="A91" s="171" t="s">
        <v>74</v>
      </c>
      <c r="B91" s="172"/>
      <c r="C91" s="55" t="s">
        <v>95</v>
      </c>
      <c r="D91" s="55" t="s">
        <v>101</v>
      </c>
      <c r="E91" s="55" t="s">
        <v>96</v>
      </c>
      <c r="F91" s="55" t="s">
        <v>97</v>
      </c>
      <c r="G91" s="55" t="s">
        <v>98</v>
      </c>
      <c r="H91" s="55" t="s">
        <v>88</v>
      </c>
      <c r="I91" s="56" t="s">
        <v>103</v>
      </c>
      <c r="J91" s="32"/>
      <c r="K91" s="32"/>
      <c r="L91" s="32"/>
      <c r="M91" s="32"/>
      <c r="V91" s="32"/>
      <c r="W91" s="32"/>
      <c r="X91" s="32"/>
      <c r="Y91" s="32"/>
      <c r="Z91" s="32"/>
      <c r="AA91" s="32"/>
      <c r="AB91" s="32"/>
      <c r="AC91" s="32"/>
    </row>
    <row r="92" spans="1:29" s="2" customFormat="1" ht="15">
      <c r="A92" s="82"/>
      <c r="B92" s="33" t="s">
        <v>76</v>
      </c>
      <c r="C92" s="9"/>
      <c r="D92" s="9"/>
      <c r="E92" s="9"/>
      <c r="F92" s="9"/>
      <c r="G92" s="9"/>
      <c r="H92" s="73">
        <f aca="true" t="shared" si="14" ref="H92:H97">SUM(C92:G92)</f>
        <v>0</v>
      </c>
      <c r="I92" s="45">
        <f aca="true" t="shared" si="15" ref="I92:I97">H92/H$97</f>
        <v>0</v>
      </c>
      <c r="J92"/>
      <c r="K92"/>
      <c r="L92"/>
      <c r="M92"/>
      <c r="V92"/>
      <c r="W92"/>
      <c r="X92"/>
      <c r="Y92"/>
      <c r="Z92"/>
      <c r="AA92"/>
      <c r="AB92"/>
      <c r="AC92"/>
    </row>
    <row r="93" spans="1:29" s="2" customFormat="1" ht="15">
      <c r="A93" s="82"/>
      <c r="B93" s="34" t="s">
        <v>77</v>
      </c>
      <c r="C93" s="9"/>
      <c r="D93" s="9"/>
      <c r="E93" s="9"/>
      <c r="F93" s="9"/>
      <c r="G93" s="9"/>
      <c r="H93" s="73">
        <f t="shared" si="14"/>
        <v>0</v>
      </c>
      <c r="I93" s="45">
        <f t="shared" si="15"/>
        <v>0</v>
      </c>
      <c r="J93"/>
      <c r="K93"/>
      <c r="L93"/>
      <c r="M93"/>
      <c r="V93"/>
      <c r="W93"/>
      <c r="X93"/>
      <c r="Y93"/>
      <c r="Z93"/>
      <c r="AA93"/>
      <c r="AB93"/>
      <c r="AC93"/>
    </row>
    <row r="94" spans="1:29" s="2" customFormat="1" ht="15">
      <c r="A94" s="82"/>
      <c r="B94" s="34" t="s">
        <v>78</v>
      </c>
      <c r="C94" s="9"/>
      <c r="D94" s="9"/>
      <c r="E94" s="9"/>
      <c r="F94" s="9"/>
      <c r="G94" s="9"/>
      <c r="H94" s="73">
        <f t="shared" si="14"/>
        <v>0</v>
      </c>
      <c r="I94" s="45">
        <f t="shared" si="15"/>
        <v>0</v>
      </c>
      <c r="J94"/>
      <c r="K94"/>
      <c r="L94"/>
      <c r="M94"/>
      <c r="V94"/>
      <c r="W94"/>
      <c r="X94"/>
      <c r="Y94"/>
      <c r="Z94"/>
      <c r="AA94"/>
      <c r="AB94"/>
      <c r="AC94"/>
    </row>
    <row r="95" spans="1:29" s="2" customFormat="1" ht="15">
      <c r="A95" s="82"/>
      <c r="B95" s="34" t="s">
        <v>75</v>
      </c>
      <c r="C95" s="9"/>
      <c r="D95" s="9">
        <v>200</v>
      </c>
      <c r="E95" s="9"/>
      <c r="F95" s="9"/>
      <c r="G95" s="9"/>
      <c r="H95" s="73">
        <f t="shared" si="14"/>
        <v>200</v>
      </c>
      <c r="I95" s="45">
        <f t="shared" si="15"/>
        <v>1</v>
      </c>
      <c r="J95"/>
      <c r="K95"/>
      <c r="L95"/>
      <c r="M95"/>
      <c r="V95"/>
      <c r="W95"/>
      <c r="X95"/>
      <c r="Y95"/>
      <c r="Z95"/>
      <c r="AA95"/>
      <c r="AB95"/>
      <c r="AC95"/>
    </row>
    <row r="96" spans="1:29" s="2" customFormat="1" ht="15">
      <c r="A96" s="82"/>
      <c r="B96" s="34" t="s">
        <v>4</v>
      </c>
      <c r="C96" s="9"/>
      <c r="D96" s="9"/>
      <c r="E96" s="9"/>
      <c r="F96" s="9"/>
      <c r="G96" s="9"/>
      <c r="H96" s="73">
        <f t="shared" si="14"/>
        <v>0</v>
      </c>
      <c r="I96" s="45">
        <f t="shared" si="15"/>
        <v>0</v>
      </c>
      <c r="J96"/>
      <c r="K96"/>
      <c r="L96"/>
      <c r="M96"/>
      <c r="V96"/>
      <c r="W96"/>
      <c r="X96"/>
      <c r="Y96"/>
      <c r="Z96"/>
      <c r="AA96"/>
      <c r="AB96"/>
      <c r="AC96"/>
    </row>
    <row r="97" spans="1:29" s="2" customFormat="1" ht="16.5" thickBot="1">
      <c r="A97" s="63"/>
      <c r="B97" s="64" t="s">
        <v>88</v>
      </c>
      <c r="C97" s="64">
        <f>SUM(C92:C96)</f>
        <v>0</v>
      </c>
      <c r="D97" s="64">
        <f>SUM(D92:D96)</f>
        <v>200</v>
      </c>
      <c r="E97" s="64">
        <f>SUM(E92:E96)</f>
        <v>0</v>
      </c>
      <c r="F97" s="64">
        <f>SUM(F92:F96)</f>
        <v>0</v>
      </c>
      <c r="G97" s="64">
        <f>SUM(G92:G96)</f>
        <v>0</v>
      </c>
      <c r="H97" s="74">
        <f t="shared" si="14"/>
        <v>200</v>
      </c>
      <c r="I97" s="45">
        <f t="shared" si="15"/>
        <v>1</v>
      </c>
      <c r="J97"/>
      <c r="K97"/>
      <c r="L97"/>
      <c r="M97"/>
      <c r="V97"/>
      <c r="W97"/>
      <c r="X97"/>
      <c r="Y97"/>
      <c r="Z97"/>
      <c r="AA97"/>
      <c r="AB97"/>
      <c r="AC97"/>
    </row>
    <row r="98" spans="1:29" s="2" customFormat="1" ht="14.25" thickBot="1" thickTop="1">
      <c r="A98" s="4"/>
      <c r="B98" s="5"/>
      <c r="C98" s="6"/>
      <c r="D98" s="6"/>
      <c r="E98" s="6"/>
      <c r="F98" s="6"/>
      <c r="G98" s="6"/>
      <c r="H98" s="6"/>
      <c r="I98" s="49"/>
      <c r="J98"/>
      <c r="K98"/>
      <c r="L98"/>
      <c r="M98"/>
      <c r="V98"/>
      <c r="W98"/>
      <c r="X98"/>
      <c r="Y98"/>
      <c r="Z98"/>
      <c r="AA98"/>
      <c r="AB98"/>
      <c r="AC98"/>
    </row>
    <row r="99" spans="1:9" ht="15.75">
      <c r="A99" s="171" t="s">
        <v>34</v>
      </c>
      <c r="B99" s="172"/>
      <c r="C99" s="55" t="s">
        <v>95</v>
      </c>
      <c r="D99" s="55" t="s">
        <v>101</v>
      </c>
      <c r="E99" s="55" t="s">
        <v>96</v>
      </c>
      <c r="F99" s="55" t="s">
        <v>97</v>
      </c>
      <c r="G99" s="55" t="s">
        <v>98</v>
      </c>
      <c r="H99" s="55" t="s">
        <v>88</v>
      </c>
      <c r="I99" s="56" t="s">
        <v>103</v>
      </c>
    </row>
    <row r="100" spans="1:9" ht="15" outlineLevel="1">
      <c r="A100" s="68"/>
      <c r="B100" s="33" t="s">
        <v>35</v>
      </c>
      <c r="D100" s="9"/>
      <c r="E100" s="9"/>
      <c r="F100" s="9"/>
      <c r="G100" s="9"/>
      <c r="H100" s="73">
        <f>SUM(C$100:G$100)</f>
        <v>0</v>
      </c>
      <c r="I100" s="45">
        <f>H100/H$110</f>
        <v>0</v>
      </c>
    </row>
    <row r="101" spans="1:9" ht="15" outlineLevel="1">
      <c r="A101" s="68"/>
      <c r="B101" s="34" t="s">
        <v>80</v>
      </c>
      <c r="C101" s="9"/>
      <c r="D101" s="9"/>
      <c r="E101" s="9"/>
      <c r="F101" s="9"/>
      <c r="G101" s="9"/>
      <c r="H101" s="73">
        <f aca="true" t="shared" si="16" ref="H101:H110">SUM(C101:G101)</f>
        <v>0</v>
      </c>
      <c r="I101" s="45">
        <f aca="true" t="shared" si="17" ref="I101:I110">H101/H$110</f>
        <v>0</v>
      </c>
    </row>
    <row r="102" spans="1:9" ht="15" outlineLevel="1">
      <c r="A102" s="68"/>
      <c r="B102" s="34" t="s">
        <v>39</v>
      </c>
      <c r="C102" s="9"/>
      <c r="D102" s="9"/>
      <c r="E102" s="9"/>
      <c r="F102" s="9"/>
      <c r="G102" s="9"/>
      <c r="H102" s="73">
        <f t="shared" si="16"/>
        <v>0</v>
      </c>
      <c r="I102" s="45">
        <f t="shared" si="17"/>
        <v>0</v>
      </c>
    </row>
    <row r="103" spans="1:14" ht="15" outlineLevel="1">
      <c r="A103" s="68"/>
      <c r="B103" s="34" t="s">
        <v>41</v>
      </c>
      <c r="C103" s="9"/>
      <c r="D103" s="9"/>
      <c r="E103" s="9"/>
      <c r="F103" s="9"/>
      <c r="G103" s="9"/>
      <c r="H103" s="73">
        <f t="shared" si="16"/>
        <v>0</v>
      </c>
      <c r="I103" s="45">
        <f t="shared" si="17"/>
        <v>0</v>
      </c>
      <c r="N103" s="99"/>
    </row>
    <row r="104" spans="1:9" ht="15" outlineLevel="1">
      <c r="A104" s="68"/>
      <c r="B104" s="34" t="s">
        <v>36</v>
      </c>
      <c r="C104" s="9"/>
      <c r="D104" s="9"/>
      <c r="E104" s="9"/>
      <c r="F104" s="9"/>
      <c r="G104" s="9"/>
      <c r="H104" s="73">
        <f t="shared" si="16"/>
        <v>0</v>
      </c>
      <c r="I104" s="45">
        <f t="shared" si="17"/>
        <v>0</v>
      </c>
    </row>
    <row r="105" spans="1:9" ht="15" outlineLevel="1">
      <c r="A105" s="68"/>
      <c r="B105" s="34" t="s">
        <v>40</v>
      </c>
      <c r="C105" s="9"/>
      <c r="D105" s="9"/>
      <c r="E105" s="9"/>
      <c r="F105" s="9"/>
      <c r="G105" s="9"/>
      <c r="H105" s="73">
        <f t="shared" si="16"/>
        <v>0</v>
      </c>
      <c r="I105" s="45">
        <f t="shared" si="17"/>
        <v>0</v>
      </c>
    </row>
    <row r="106" spans="1:9" ht="15" outlineLevel="1">
      <c r="A106" s="68"/>
      <c r="B106" s="34" t="s">
        <v>24</v>
      </c>
      <c r="C106" s="9"/>
      <c r="D106" s="9"/>
      <c r="E106" s="9"/>
      <c r="F106" s="9"/>
      <c r="G106" s="9"/>
      <c r="H106" s="73">
        <f t="shared" si="16"/>
        <v>0</v>
      </c>
      <c r="I106" s="45">
        <f t="shared" si="17"/>
        <v>0</v>
      </c>
    </row>
    <row r="107" spans="1:9" ht="15" outlineLevel="1">
      <c r="A107" s="68"/>
      <c r="B107" s="34" t="s">
        <v>42</v>
      </c>
      <c r="C107" s="9"/>
      <c r="D107" s="9"/>
      <c r="E107" s="9"/>
      <c r="F107" s="9"/>
      <c r="G107" s="9"/>
      <c r="H107" s="73">
        <f t="shared" si="16"/>
        <v>0</v>
      </c>
      <c r="I107" s="45">
        <f t="shared" si="17"/>
        <v>0</v>
      </c>
    </row>
    <row r="108" spans="1:9" ht="15" outlineLevel="1">
      <c r="A108" s="68"/>
      <c r="B108" s="34" t="s">
        <v>81</v>
      </c>
      <c r="C108" s="9"/>
      <c r="D108" s="9"/>
      <c r="E108" s="9"/>
      <c r="F108" s="9"/>
      <c r="G108" s="9"/>
      <c r="H108" s="73">
        <f t="shared" si="16"/>
        <v>0</v>
      </c>
      <c r="I108" s="45">
        <f t="shared" si="17"/>
        <v>0</v>
      </c>
    </row>
    <row r="109" spans="1:9" ht="15" outlineLevel="1">
      <c r="A109" s="68"/>
      <c r="B109" s="36" t="s">
        <v>82</v>
      </c>
      <c r="C109" s="23"/>
      <c r="D109" s="23">
        <v>500</v>
      </c>
      <c r="E109" s="23"/>
      <c r="F109" s="23"/>
      <c r="G109" s="23"/>
      <c r="H109" s="76">
        <f t="shared" si="16"/>
        <v>500</v>
      </c>
      <c r="I109" s="45">
        <f t="shared" si="17"/>
        <v>1</v>
      </c>
    </row>
    <row r="110" spans="1:9" ht="16.5" outlineLevel="1" thickBot="1">
      <c r="A110" s="63"/>
      <c r="B110" s="64" t="s">
        <v>88</v>
      </c>
      <c r="C110" s="64">
        <f>SUM(C100:C109)</f>
        <v>0</v>
      </c>
      <c r="D110" s="64">
        <f>SUM(D100:D109)</f>
        <v>500</v>
      </c>
      <c r="E110" s="64">
        <f>SUM(E100:E109)</f>
        <v>0</v>
      </c>
      <c r="F110" s="64">
        <f>SUM(F100:F109)</f>
        <v>0</v>
      </c>
      <c r="G110" s="64">
        <f>SUM(G100:G109)</f>
        <v>0</v>
      </c>
      <c r="H110" s="74">
        <f t="shared" si="16"/>
        <v>500</v>
      </c>
      <c r="I110" s="45">
        <f t="shared" si="17"/>
        <v>1</v>
      </c>
    </row>
    <row r="111" spans="1:29" s="2" customFormat="1" ht="14.25" thickBot="1" thickTop="1">
      <c r="A111" s="4"/>
      <c r="B111" s="5"/>
      <c r="C111" s="6"/>
      <c r="D111" s="6"/>
      <c r="E111" s="6"/>
      <c r="F111" s="6"/>
      <c r="G111" s="6"/>
      <c r="H111" s="6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:9" ht="15.75">
      <c r="A112" s="171" t="s">
        <v>89</v>
      </c>
      <c r="B112" s="172"/>
      <c r="C112" s="55" t="s">
        <v>95</v>
      </c>
      <c r="D112" s="55" t="s">
        <v>101</v>
      </c>
      <c r="E112" s="55" t="s">
        <v>96</v>
      </c>
      <c r="F112" s="55" t="s">
        <v>97</v>
      </c>
      <c r="G112" s="55" t="s">
        <v>98</v>
      </c>
      <c r="H112" s="55" t="s">
        <v>88</v>
      </c>
      <c r="I112" s="56" t="s">
        <v>103</v>
      </c>
    </row>
    <row r="113" spans="1:9" ht="15" outlineLevel="1">
      <c r="A113" s="82"/>
      <c r="B113" s="33" t="s">
        <v>85</v>
      </c>
      <c r="C113" s="15"/>
      <c r="D113" s="15"/>
      <c r="E113" s="15">
        <v>70</v>
      </c>
      <c r="F113" s="15"/>
      <c r="G113" s="15"/>
      <c r="H113" s="77">
        <f aca="true" t="shared" si="18" ref="H113:H118">SUM(C113:F113)</f>
        <v>70</v>
      </c>
      <c r="I113" s="45">
        <f>H113/H$119</f>
        <v>0.28</v>
      </c>
    </row>
    <row r="114" spans="1:9" ht="15" outlineLevel="1">
      <c r="A114" s="68"/>
      <c r="B114" s="34" t="s">
        <v>83</v>
      </c>
      <c r="C114" s="15"/>
      <c r="D114" s="15"/>
      <c r="E114" s="15">
        <v>100</v>
      </c>
      <c r="F114" s="15"/>
      <c r="G114" s="15"/>
      <c r="H114" s="77">
        <f t="shared" si="18"/>
        <v>100</v>
      </c>
      <c r="I114" s="45">
        <f aca="true" t="shared" si="19" ref="I114:I119">H114/H$119</f>
        <v>0.4</v>
      </c>
    </row>
    <row r="115" spans="1:9" ht="15">
      <c r="A115" s="68"/>
      <c r="B115" s="34" t="s">
        <v>84</v>
      </c>
      <c r="C115" s="15"/>
      <c r="D115" s="15"/>
      <c r="E115" s="15"/>
      <c r="F115" s="15"/>
      <c r="G115" s="15"/>
      <c r="H115" s="77">
        <f t="shared" si="18"/>
        <v>0</v>
      </c>
      <c r="I115" s="45">
        <f t="shared" si="19"/>
        <v>0</v>
      </c>
    </row>
    <row r="116" spans="1:9" ht="15">
      <c r="A116" s="68"/>
      <c r="B116" s="34" t="s">
        <v>14</v>
      </c>
      <c r="C116" s="15"/>
      <c r="D116" s="15"/>
      <c r="E116" s="15"/>
      <c r="F116" s="15"/>
      <c r="G116" s="15"/>
      <c r="H116" s="77">
        <f t="shared" si="18"/>
        <v>0</v>
      </c>
      <c r="I116" s="45">
        <f t="shared" si="19"/>
        <v>0</v>
      </c>
    </row>
    <row r="117" spans="1:9" ht="15">
      <c r="A117" s="68"/>
      <c r="B117" s="34" t="s">
        <v>86</v>
      </c>
      <c r="C117" s="15"/>
      <c r="D117" s="15"/>
      <c r="E117" s="15">
        <v>80</v>
      </c>
      <c r="F117" s="15"/>
      <c r="G117" s="15"/>
      <c r="H117" s="77">
        <f t="shared" si="18"/>
        <v>80</v>
      </c>
      <c r="I117" s="45">
        <f t="shared" si="19"/>
        <v>0.32</v>
      </c>
    </row>
    <row r="118" spans="1:9" ht="15">
      <c r="A118" s="68"/>
      <c r="B118" s="34" t="s">
        <v>87</v>
      </c>
      <c r="C118" s="15"/>
      <c r="D118" s="15"/>
      <c r="E118" s="15"/>
      <c r="F118" s="15"/>
      <c r="G118" s="15"/>
      <c r="H118" s="77">
        <f t="shared" si="18"/>
        <v>0</v>
      </c>
      <c r="I118" s="45">
        <f t="shared" si="19"/>
        <v>0</v>
      </c>
    </row>
    <row r="119" spans="1:9" ht="16.5" thickBot="1">
      <c r="A119" s="63"/>
      <c r="B119" s="79" t="s">
        <v>88</v>
      </c>
      <c r="C119" s="80">
        <f>SUM(C113:C118)</f>
        <v>0</v>
      </c>
      <c r="D119" s="80">
        <f>SUM(D113:D118)</f>
        <v>0</v>
      </c>
      <c r="E119" s="80">
        <f>SUM(E113:E118)</f>
        <v>250</v>
      </c>
      <c r="F119" s="80">
        <f>SUM(F113:F118)</f>
        <v>0</v>
      </c>
      <c r="G119" s="80">
        <f>SUM(G113:G118)</f>
        <v>0</v>
      </c>
      <c r="H119" s="78">
        <f>SUM(C119:G119)</f>
        <v>250</v>
      </c>
      <c r="I119" s="45">
        <f t="shared" si="19"/>
        <v>1</v>
      </c>
    </row>
    <row r="120" spans="1:9" ht="13.5" thickTop="1">
      <c r="A120" s="10"/>
      <c r="B120" s="11"/>
      <c r="C120" s="11"/>
      <c r="D120" s="11"/>
      <c r="E120" s="11"/>
      <c r="F120" s="11"/>
      <c r="G120" s="11"/>
      <c r="H120" s="11"/>
      <c r="I120" s="48"/>
    </row>
    <row r="121" spans="1:9" s="2" customFormat="1" ht="7.5" customHeight="1">
      <c r="A121" s="5"/>
      <c r="B121" s="7"/>
      <c r="C121" s="4"/>
      <c r="D121" s="4"/>
      <c r="E121" s="4"/>
      <c r="F121" s="4"/>
      <c r="G121" s="4"/>
      <c r="H121" s="4"/>
      <c r="I121" s="48"/>
    </row>
    <row r="122" spans="1:13" ht="24.75" customHeight="1" thickBot="1">
      <c r="A122" s="100"/>
      <c r="B122" s="100" t="s">
        <v>45</v>
      </c>
      <c r="C122" s="101" t="s">
        <v>0</v>
      </c>
      <c r="D122" s="16"/>
      <c r="E122" s="16"/>
      <c r="F122" s="16"/>
      <c r="G122" s="16"/>
      <c r="H122" s="16"/>
      <c r="I122" s="48"/>
      <c r="J122" s="17"/>
      <c r="K122" s="17"/>
      <c r="L122" s="17"/>
      <c r="M122" s="17"/>
    </row>
    <row r="123" spans="1:13" ht="16.5" customHeight="1" outlineLevel="1">
      <c r="A123" s="173" t="s">
        <v>18</v>
      </c>
      <c r="B123" s="174"/>
      <c r="C123" s="102">
        <f>E13</f>
        <v>8830</v>
      </c>
      <c r="D123" s="18"/>
      <c r="E123" s="18"/>
      <c r="F123" s="18"/>
      <c r="G123" s="18"/>
      <c r="H123" s="18"/>
      <c r="J123" s="17"/>
      <c r="K123" s="17"/>
      <c r="L123" s="17"/>
      <c r="M123" s="17"/>
    </row>
    <row r="124" spans="1:13" ht="15.75" customHeight="1" outlineLevel="1">
      <c r="A124" s="175" t="s">
        <v>20</v>
      </c>
      <c r="B124" s="176"/>
      <c r="C124" s="105">
        <f>SUM(H24,H40,H51,H66,H78,H89,H97,H110,H119)</f>
        <v>8803</v>
      </c>
      <c r="D124" s="18"/>
      <c r="E124" s="18"/>
      <c r="F124" s="18"/>
      <c r="G124" s="18"/>
      <c r="H124" s="18"/>
      <c r="I124" s="17"/>
      <c r="J124" s="17"/>
      <c r="K124" s="17"/>
      <c r="L124" s="17"/>
      <c r="M124" s="17"/>
    </row>
    <row r="125" spans="1:13" ht="16.5" customHeight="1" outlineLevel="1">
      <c r="A125" s="177" t="s">
        <v>22</v>
      </c>
      <c r="B125" s="178"/>
      <c r="C125" s="103">
        <f>C123-C124</f>
        <v>27</v>
      </c>
      <c r="D125" s="18"/>
      <c r="E125" s="18"/>
      <c r="F125" s="18"/>
      <c r="G125" s="18"/>
      <c r="H125" s="19"/>
      <c r="I125" s="17"/>
      <c r="J125" s="17"/>
      <c r="K125" s="17"/>
      <c r="L125" s="17"/>
      <c r="M125" s="17"/>
    </row>
    <row r="126" spans="1:13" ht="18.75" customHeight="1" thickBot="1">
      <c r="A126" s="179" t="s">
        <v>126</v>
      </c>
      <c r="B126" s="180"/>
      <c r="C126" s="104">
        <f>C125+Outubro!C126</f>
        <v>297</v>
      </c>
      <c r="D126" s="18"/>
      <c r="E126" s="18"/>
      <c r="F126" s="18"/>
      <c r="G126" s="18"/>
      <c r="H126" s="19"/>
      <c r="I126" s="17"/>
      <c r="J126" s="17"/>
      <c r="K126" s="17"/>
      <c r="L126" s="17"/>
      <c r="M126" s="17"/>
    </row>
    <row r="127" spans="1:13" s="2" customFormat="1" ht="12.75" customHeight="1">
      <c r="A127" s="10"/>
      <c r="B127" s="11"/>
      <c r="C127" s="11"/>
      <c r="D127" s="11"/>
      <c r="E127" s="11"/>
      <c r="F127" s="11"/>
      <c r="G127" s="11"/>
      <c r="H127" s="11"/>
      <c r="I127" s="17"/>
      <c r="J127" s="17"/>
      <c r="K127" s="17"/>
      <c r="L127" s="17"/>
      <c r="M127" s="17"/>
    </row>
    <row r="129" spans="2:3" ht="15.75">
      <c r="B129" s="110" t="s">
        <v>43</v>
      </c>
      <c r="C129" s="111"/>
    </row>
    <row r="130" spans="2:3" ht="15.75">
      <c r="B130" s="117" t="s">
        <v>37</v>
      </c>
      <c r="C130" s="118">
        <f>E13</f>
        <v>8830</v>
      </c>
    </row>
    <row r="131" spans="2:3" ht="15.75">
      <c r="B131" s="112" t="s">
        <v>79</v>
      </c>
      <c r="C131" s="118">
        <f>H24</f>
        <v>2750</v>
      </c>
    </row>
    <row r="132" spans="2:3" ht="15.75">
      <c r="B132" s="112" t="s">
        <v>5</v>
      </c>
      <c r="C132" s="118">
        <f>H40</f>
        <v>2895</v>
      </c>
    </row>
    <row r="133" spans="2:3" ht="15.75">
      <c r="B133" s="112" t="s">
        <v>10</v>
      </c>
      <c r="C133" s="118">
        <f>H51</f>
        <v>600</v>
      </c>
    </row>
    <row r="134" spans="2:3" ht="15.75">
      <c r="B134" s="112" t="s">
        <v>90</v>
      </c>
      <c r="C134" s="118">
        <f>H66</f>
        <v>555</v>
      </c>
    </row>
    <row r="135" spans="2:3" ht="15.75">
      <c r="B135" s="112" t="s">
        <v>91</v>
      </c>
      <c r="C135" s="118">
        <f>H78</f>
        <v>545</v>
      </c>
    </row>
    <row r="136" spans="2:3" ht="15.75">
      <c r="B136" s="112" t="s">
        <v>28</v>
      </c>
      <c r="C136" s="118">
        <f>H89</f>
        <v>508</v>
      </c>
    </row>
    <row r="137" spans="2:16" ht="15.75">
      <c r="B137" s="112" t="s">
        <v>74</v>
      </c>
      <c r="C137" s="118">
        <f>H97</f>
        <v>200</v>
      </c>
      <c r="G137" s="52"/>
      <c r="H137" s="52"/>
      <c r="I137" s="11"/>
      <c r="J137" s="11"/>
      <c r="K137" s="11"/>
      <c r="L137" s="11"/>
      <c r="M137" s="11"/>
      <c r="N137" s="11"/>
      <c r="O137" s="11"/>
      <c r="P137" s="17"/>
    </row>
    <row r="138" spans="2:16" ht="15.75">
      <c r="B138" s="112" t="s">
        <v>34</v>
      </c>
      <c r="C138" s="118">
        <f>H110</f>
        <v>500</v>
      </c>
      <c r="G138" s="5"/>
      <c r="H138" s="5"/>
      <c r="I138" s="53"/>
      <c r="J138" s="53"/>
      <c r="K138" s="53"/>
      <c r="L138" s="53"/>
      <c r="M138" s="53"/>
      <c r="N138" s="53"/>
      <c r="O138" s="54"/>
      <c r="P138" s="17"/>
    </row>
    <row r="139" spans="2:16" ht="15.75">
      <c r="B139" s="112" t="s">
        <v>89</v>
      </c>
      <c r="C139" s="114">
        <f>H119</f>
        <v>250</v>
      </c>
      <c r="G139" s="5"/>
      <c r="H139" s="5"/>
      <c r="I139" s="53"/>
      <c r="J139" s="53"/>
      <c r="K139" s="53"/>
      <c r="L139" s="53"/>
      <c r="M139" s="53"/>
      <c r="N139" s="53"/>
      <c r="O139" s="54"/>
      <c r="P139" s="17"/>
    </row>
    <row r="140" spans="2:16" ht="15.75">
      <c r="B140" s="115" t="s">
        <v>44</v>
      </c>
      <c r="C140" s="116"/>
      <c r="D140" s="13"/>
      <c r="G140" s="5"/>
      <c r="H140" s="5"/>
      <c r="I140" s="53"/>
      <c r="J140" s="53"/>
      <c r="K140" s="53"/>
      <c r="L140" s="53"/>
      <c r="M140" s="53"/>
      <c r="N140" s="53"/>
      <c r="O140" s="54"/>
      <c r="P140" s="17"/>
    </row>
    <row r="141" spans="4:16" ht="15">
      <c r="D141" s="13"/>
      <c r="G141" s="10"/>
      <c r="H141" s="11"/>
      <c r="I141" s="11"/>
      <c r="J141" s="11"/>
      <c r="K141" s="11"/>
      <c r="L141" s="11"/>
      <c r="M141" s="11"/>
      <c r="N141" s="11"/>
      <c r="O141" s="11"/>
      <c r="P141" s="17"/>
    </row>
    <row r="142" spans="3:4" ht="15">
      <c r="C142" s="12"/>
      <c r="D142" s="13"/>
    </row>
    <row r="143" ht="15">
      <c r="D143" s="13"/>
    </row>
    <row r="144" ht="15">
      <c r="D144" s="13"/>
    </row>
    <row r="145" ht="15">
      <c r="D145" s="13"/>
    </row>
    <row r="146" ht="15">
      <c r="D146" s="13"/>
    </row>
    <row r="147" ht="15">
      <c r="D147" s="13"/>
    </row>
    <row r="148" spans="4:6" ht="15">
      <c r="D148" s="51"/>
      <c r="E148" s="12"/>
      <c r="F148" s="12"/>
    </row>
    <row r="151" ht="12.75">
      <c r="C151" s="8"/>
    </row>
    <row r="152" ht="12.75">
      <c r="B152" s="14"/>
    </row>
  </sheetData>
  <sheetProtection/>
  <mergeCells count="16">
    <mergeCell ref="C1:I4"/>
    <mergeCell ref="A4:B4"/>
    <mergeCell ref="A6:B6"/>
    <mergeCell ref="A15:B15"/>
    <mergeCell ref="A26:B26"/>
    <mergeCell ref="A42:B42"/>
    <mergeCell ref="A123:B123"/>
    <mergeCell ref="A124:B124"/>
    <mergeCell ref="A125:B125"/>
    <mergeCell ref="A126:B126"/>
    <mergeCell ref="A53:B53"/>
    <mergeCell ref="A68:B68"/>
    <mergeCell ref="A80:B80"/>
    <mergeCell ref="A91:B91"/>
    <mergeCell ref="A99:B99"/>
    <mergeCell ref="A112:B112"/>
  </mergeCells>
  <printOptions horizontalCentered="1"/>
  <pageMargins left="0.2" right="0.2" top="0.24" bottom="0.29" header="0.17" footer="0.21"/>
  <pageSetup horizontalDpi="360" verticalDpi="360" orientation="landscape" scale="75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C152"/>
  <sheetViews>
    <sheetView showGridLines="0" zoomScalePageLayoutView="0" workbookViewId="0" topLeftCell="A1">
      <pane xSplit="2" ySplit="4" topLeftCell="C12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" sqref="C1:I4"/>
    </sheetView>
  </sheetViews>
  <sheetFormatPr defaultColWidth="11.57421875" defaultRowHeight="12.75" outlineLevelRow="1"/>
  <cols>
    <col min="1" max="1" width="8.7109375" style="0" customWidth="1"/>
    <col min="2" max="2" width="45.421875" style="0" customWidth="1"/>
    <col min="3" max="3" width="12.421875" style="0" bestFit="1" customWidth="1"/>
    <col min="4" max="4" width="20.421875" style="0" customWidth="1"/>
    <col min="5" max="5" width="20.8515625" style="0" customWidth="1"/>
    <col min="6" max="6" width="19.421875" style="0" customWidth="1"/>
    <col min="7" max="7" width="33.421875" style="0" customWidth="1"/>
    <col min="8" max="8" width="11.28125" style="0" bestFit="1" customWidth="1"/>
    <col min="9" max="9" width="13.00390625" style="0" customWidth="1"/>
    <col min="10" max="10" width="2.7109375" style="0" customWidth="1"/>
    <col min="11" max="11" width="3.7109375" style="0" customWidth="1"/>
    <col min="12" max="16384" width="11.421875" style="0" customWidth="1"/>
  </cols>
  <sheetData>
    <row r="1" spans="1:9" s="3" customFormat="1" ht="33" customHeight="1">
      <c r="A1" s="61"/>
      <c r="B1" s="62"/>
      <c r="C1" s="168" t="s">
        <v>143</v>
      </c>
      <c r="D1" s="168"/>
      <c r="E1" s="168"/>
      <c r="F1" s="168"/>
      <c r="G1" s="168"/>
      <c r="H1" s="168"/>
      <c r="I1" s="168"/>
    </row>
    <row r="2" spans="1:9" s="3" customFormat="1" ht="25.5">
      <c r="A2" s="61"/>
      <c r="B2" s="62"/>
      <c r="C2" s="168"/>
      <c r="D2" s="168"/>
      <c r="E2" s="168"/>
      <c r="F2" s="168"/>
      <c r="G2" s="168"/>
      <c r="H2" s="168"/>
      <c r="I2" s="168"/>
    </row>
    <row r="3" spans="1:9" s="3" customFormat="1" ht="27" customHeight="1">
      <c r="A3" s="61"/>
      <c r="B3" s="62"/>
      <c r="C3" s="168"/>
      <c r="D3" s="168"/>
      <c r="E3" s="168"/>
      <c r="F3" s="168"/>
      <c r="G3" s="168"/>
      <c r="H3" s="168"/>
      <c r="I3" s="168"/>
    </row>
    <row r="4" spans="1:9" s="3" customFormat="1" ht="33.75" customHeight="1">
      <c r="A4" s="181" t="s">
        <v>107</v>
      </c>
      <c r="B4" s="181"/>
      <c r="C4" s="168"/>
      <c r="D4" s="168"/>
      <c r="E4" s="168"/>
      <c r="F4" s="168"/>
      <c r="G4" s="168"/>
      <c r="H4" s="168"/>
      <c r="I4" s="168"/>
    </row>
    <row r="5" spans="1:9" s="3" customFormat="1" ht="15.75" customHeight="1" thickBot="1">
      <c r="A5" s="59"/>
      <c r="B5" s="58"/>
      <c r="C5" s="60"/>
      <c r="D5" s="60"/>
      <c r="E5" s="60"/>
      <c r="F5" s="60"/>
      <c r="G5" s="60"/>
      <c r="H5" s="58"/>
      <c r="I5" s="60"/>
    </row>
    <row r="6" spans="1:25" s="1" customFormat="1" ht="16.5" thickBot="1">
      <c r="A6" s="182" t="s">
        <v>37</v>
      </c>
      <c r="B6" s="183"/>
      <c r="C6" s="92" t="s">
        <v>95</v>
      </c>
      <c r="D6" s="93" t="s">
        <v>102</v>
      </c>
      <c r="E6" s="93" t="s">
        <v>88</v>
      </c>
      <c r="F6" s="94" t="s">
        <v>103</v>
      </c>
      <c r="G6" s="27"/>
      <c r="I6"/>
      <c r="J6"/>
      <c r="K6"/>
      <c r="Q6"/>
      <c r="R6"/>
      <c r="S6"/>
      <c r="T6"/>
      <c r="U6"/>
      <c r="V6"/>
      <c r="W6"/>
      <c r="X6"/>
      <c r="Y6"/>
    </row>
    <row r="7" spans="1:7" ht="15" outlineLevel="1">
      <c r="A7" s="57"/>
      <c r="B7" s="33" t="s">
        <v>38</v>
      </c>
      <c r="C7" s="29"/>
      <c r="D7" s="29">
        <v>8000</v>
      </c>
      <c r="E7" s="84">
        <f aca="true" t="shared" si="0" ref="E7:E12">SUM(C7:D7)</f>
        <v>8000</v>
      </c>
      <c r="F7" s="95">
        <f aca="true" t="shared" si="1" ref="F7:F12">E7/E$13</f>
        <v>0.9060022650056625</v>
      </c>
      <c r="G7" s="28"/>
    </row>
    <row r="8" spans="1:7" ht="15" outlineLevel="1">
      <c r="A8" s="57"/>
      <c r="B8" s="34" t="s">
        <v>1</v>
      </c>
      <c r="C8" s="21"/>
      <c r="D8" s="21"/>
      <c r="E8" s="85">
        <f t="shared" si="0"/>
        <v>0</v>
      </c>
      <c r="F8" s="96">
        <f t="shared" si="1"/>
        <v>0</v>
      </c>
      <c r="G8" s="26"/>
    </row>
    <row r="9" spans="1:7" ht="15" outlineLevel="1">
      <c r="A9" s="57"/>
      <c r="B9" s="34" t="s">
        <v>2</v>
      </c>
      <c r="C9" s="21"/>
      <c r="D9" s="21"/>
      <c r="E9" s="85">
        <f t="shared" si="0"/>
        <v>0</v>
      </c>
      <c r="F9" s="96">
        <f t="shared" si="1"/>
        <v>0</v>
      </c>
      <c r="G9" s="26"/>
    </row>
    <row r="10" spans="1:7" ht="15" outlineLevel="1">
      <c r="A10" s="57"/>
      <c r="B10" s="34" t="s">
        <v>47</v>
      </c>
      <c r="C10" s="21">
        <v>800</v>
      </c>
      <c r="D10" s="21">
        <v>30</v>
      </c>
      <c r="E10" s="85">
        <f t="shared" si="0"/>
        <v>830</v>
      </c>
      <c r="F10" s="96">
        <f t="shared" si="1"/>
        <v>0.09399773499433749</v>
      </c>
      <c r="G10" s="26"/>
    </row>
    <row r="11" spans="1:7" ht="15" outlineLevel="1">
      <c r="A11" s="57"/>
      <c r="B11" s="34" t="s">
        <v>3</v>
      </c>
      <c r="C11" s="21"/>
      <c r="D11" s="21"/>
      <c r="E11" s="85">
        <f t="shared" si="0"/>
        <v>0</v>
      </c>
      <c r="F11" s="96">
        <f t="shared" si="1"/>
        <v>0</v>
      </c>
      <c r="G11" s="97"/>
    </row>
    <row r="12" spans="1:7" ht="45" outlineLevel="1">
      <c r="A12" s="57"/>
      <c r="B12" s="35" t="s">
        <v>104</v>
      </c>
      <c r="C12" s="21"/>
      <c r="D12" s="21"/>
      <c r="E12" s="85">
        <f t="shared" si="0"/>
        <v>0</v>
      </c>
      <c r="F12" s="96">
        <f t="shared" si="1"/>
        <v>0</v>
      </c>
      <c r="G12" s="26"/>
    </row>
    <row r="13" spans="1:8" ht="16.5" outlineLevel="1" thickBot="1">
      <c r="A13" s="121"/>
      <c r="B13" s="66" t="s">
        <v>99</v>
      </c>
      <c r="C13" s="65">
        <f>SUM(C7:C12)</f>
        <v>800</v>
      </c>
      <c r="D13" s="65">
        <f>SUM(D7:D12)</f>
        <v>8030</v>
      </c>
      <c r="E13" s="67">
        <f>SUM(C13:D13)</f>
        <v>8830</v>
      </c>
      <c r="F13" s="50">
        <v>1</v>
      </c>
      <c r="G13" s="25"/>
      <c r="H13" s="17"/>
    </row>
    <row r="14" spans="1:8" ht="14.25" outlineLevel="1" thickBot="1" thickTop="1">
      <c r="A14" s="5"/>
      <c r="B14" s="10"/>
      <c r="C14" s="24"/>
      <c r="D14" s="24"/>
      <c r="E14" s="24"/>
      <c r="F14" s="25"/>
      <c r="G14" s="25"/>
      <c r="H14" s="25"/>
    </row>
    <row r="15" spans="1:25" s="1" customFormat="1" ht="15.75">
      <c r="A15" s="171" t="s">
        <v>79</v>
      </c>
      <c r="B15" s="172"/>
      <c r="C15" s="55" t="s">
        <v>95</v>
      </c>
      <c r="D15" s="55" t="s">
        <v>101</v>
      </c>
      <c r="E15" s="55" t="s">
        <v>96</v>
      </c>
      <c r="F15" s="55" t="s">
        <v>97</v>
      </c>
      <c r="G15" s="55" t="s">
        <v>98</v>
      </c>
      <c r="H15" s="69" t="s">
        <v>88</v>
      </c>
      <c r="I15" s="56" t="s">
        <v>103</v>
      </c>
      <c r="J15"/>
      <c r="K15"/>
      <c r="Q15"/>
      <c r="R15"/>
      <c r="S15"/>
      <c r="T15"/>
      <c r="U15"/>
      <c r="V15"/>
      <c r="W15"/>
      <c r="X15"/>
      <c r="Y15"/>
    </row>
    <row r="16" spans="1:9" ht="15" outlineLevel="1">
      <c r="A16" s="57"/>
      <c r="B16" s="33" t="s">
        <v>123</v>
      </c>
      <c r="C16" s="41"/>
      <c r="D16" s="42">
        <v>2000</v>
      </c>
      <c r="E16" s="42"/>
      <c r="F16" s="42"/>
      <c r="G16" s="42"/>
      <c r="H16" s="83">
        <f>SUM(C16:G16)</f>
        <v>2000</v>
      </c>
      <c r="I16" s="45">
        <f aca="true" t="shared" si="2" ref="I16:I23">H16/H$24</f>
        <v>0.7272727272727273</v>
      </c>
    </row>
    <row r="17" spans="1:9" ht="15" outlineLevel="1">
      <c r="A17" s="57"/>
      <c r="B17" s="34" t="s">
        <v>72</v>
      </c>
      <c r="C17" s="43"/>
      <c r="D17" s="43"/>
      <c r="E17" s="43"/>
      <c r="F17" s="43"/>
      <c r="G17" s="43"/>
      <c r="H17" s="83">
        <f aca="true" t="shared" si="3" ref="H17:H23">SUM(C17:G17)</f>
        <v>0</v>
      </c>
      <c r="I17" s="45">
        <f t="shared" si="2"/>
        <v>0</v>
      </c>
    </row>
    <row r="18" spans="1:9" ht="15" outlineLevel="1">
      <c r="A18" s="57"/>
      <c r="B18" s="34" t="s">
        <v>121</v>
      </c>
      <c r="C18" s="43"/>
      <c r="D18" s="43"/>
      <c r="E18" s="43"/>
      <c r="F18" s="43"/>
      <c r="G18" s="43"/>
      <c r="H18" s="83">
        <f t="shared" si="3"/>
        <v>0</v>
      </c>
      <c r="I18" s="45">
        <f t="shared" si="2"/>
        <v>0</v>
      </c>
    </row>
    <row r="19" spans="1:9" ht="15" outlineLevel="1">
      <c r="A19" s="57"/>
      <c r="B19" s="34" t="s">
        <v>122</v>
      </c>
      <c r="C19" s="43"/>
      <c r="D19" s="43">
        <v>500</v>
      </c>
      <c r="E19" s="43"/>
      <c r="F19" s="43"/>
      <c r="G19" s="43"/>
      <c r="H19" s="83">
        <f t="shared" si="3"/>
        <v>500</v>
      </c>
      <c r="I19" s="45">
        <f>H19/H$24</f>
        <v>0.18181818181818182</v>
      </c>
    </row>
    <row r="20" spans="1:9" ht="15" outlineLevel="1">
      <c r="A20" s="57"/>
      <c r="B20" s="34" t="s">
        <v>73</v>
      </c>
      <c r="C20" s="43"/>
      <c r="D20" s="43"/>
      <c r="E20" s="43"/>
      <c r="F20" s="43"/>
      <c r="G20" s="43"/>
      <c r="H20" s="83">
        <f t="shared" si="3"/>
        <v>0</v>
      </c>
      <c r="I20" s="45">
        <f t="shared" si="2"/>
        <v>0</v>
      </c>
    </row>
    <row r="21" spans="1:9" ht="15" outlineLevel="1">
      <c r="A21" s="57"/>
      <c r="B21" s="34" t="s">
        <v>105</v>
      </c>
      <c r="C21" s="43">
        <v>20</v>
      </c>
      <c r="D21" s="43">
        <v>200</v>
      </c>
      <c r="E21" s="43"/>
      <c r="F21" s="43"/>
      <c r="G21" s="43"/>
      <c r="H21" s="83">
        <f t="shared" si="3"/>
        <v>220</v>
      </c>
      <c r="I21" s="45">
        <f t="shared" si="2"/>
        <v>0.08</v>
      </c>
    </row>
    <row r="22" spans="1:9" ht="15" outlineLevel="1">
      <c r="A22" s="57"/>
      <c r="B22" s="34" t="s">
        <v>125</v>
      </c>
      <c r="C22" s="43"/>
      <c r="D22" s="43">
        <v>30</v>
      </c>
      <c r="E22" s="43"/>
      <c r="G22" s="43"/>
      <c r="H22" s="83">
        <f t="shared" si="3"/>
        <v>30</v>
      </c>
      <c r="I22" s="45">
        <f t="shared" si="2"/>
        <v>0.01090909090909091</v>
      </c>
    </row>
    <row r="23" spans="1:12" ht="15" outlineLevel="1">
      <c r="A23" s="57"/>
      <c r="B23" s="36" t="s">
        <v>124</v>
      </c>
      <c r="C23" s="44"/>
      <c r="D23" s="44"/>
      <c r="E23" s="44"/>
      <c r="F23" s="44"/>
      <c r="G23" s="44"/>
      <c r="H23" s="83">
        <f t="shared" si="3"/>
        <v>0</v>
      </c>
      <c r="I23" s="45">
        <f t="shared" si="2"/>
        <v>0</v>
      </c>
      <c r="L23" s="98"/>
    </row>
    <row r="24" spans="1:9" ht="15.75" outlineLevel="1" thickBot="1">
      <c r="A24" s="63"/>
      <c r="B24" s="64" t="s">
        <v>88</v>
      </c>
      <c r="C24" s="65">
        <f>SUM(C16:C23)</f>
        <v>20</v>
      </c>
      <c r="D24" s="65">
        <f>SUM(D16:D23)</f>
        <v>2730</v>
      </c>
      <c r="E24" s="65">
        <f>SUM(E16:E23)</f>
        <v>0</v>
      </c>
      <c r="F24" s="65">
        <f>SUM(F16:F23)</f>
        <v>0</v>
      </c>
      <c r="G24" s="65">
        <f>SUM(G16:G23)</f>
        <v>0</v>
      </c>
      <c r="H24" s="83">
        <f>SUM(C24:G24)</f>
        <v>2750</v>
      </c>
      <c r="I24" s="47">
        <f>H24/H$24</f>
        <v>1</v>
      </c>
    </row>
    <row r="25" spans="1:8" ht="14.25" outlineLevel="1" thickBot="1" thickTop="1">
      <c r="A25" s="2"/>
      <c r="B25" s="2"/>
      <c r="C25" s="22"/>
      <c r="D25" s="22"/>
      <c r="E25" s="22"/>
      <c r="F25" s="40"/>
      <c r="G25" s="22"/>
      <c r="H25" s="22"/>
    </row>
    <row r="26" spans="1:9" ht="15.75" outlineLevel="1">
      <c r="A26" s="171" t="s">
        <v>5</v>
      </c>
      <c r="B26" s="172"/>
      <c r="C26" s="55" t="s">
        <v>95</v>
      </c>
      <c r="D26" s="55" t="s">
        <v>101</v>
      </c>
      <c r="E26" s="55" t="s">
        <v>96</v>
      </c>
      <c r="F26" s="55" t="s">
        <v>97</v>
      </c>
      <c r="G26" s="55" t="s">
        <v>98</v>
      </c>
      <c r="H26" s="69" t="s">
        <v>88</v>
      </c>
      <c r="I26" s="56" t="s">
        <v>103</v>
      </c>
    </row>
    <row r="27" spans="1:9" ht="15" outlineLevel="1">
      <c r="A27" s="68"/>
      <c r="B27" s="33" t="s">
        <v>6</v>
      </c>
      <c r="C27" s="29"/>
      <c r="D27" s="29">
        <v>500</v>
      </c>
      <c r="E27" s="29"/>
      <c r="F27" s="29"/>
      <c r="G27" s="29"/>
      <c r="H27" s="70">
        <f>SUM(C27:G27)</f>
        <v>500</v>
      </c>
      <c r="I27" s="45">
        <f>H27/H$40</f>
        <v>0.17271157167530224</v>
      </c>
    </row>
    <row r="28" spans="1:9" ht="15" outlineLevel="1">
      <c r="A28" s="68"/>
      <c r="B28" s="34" t="s">
        <v>7</v>
      </c>
      <c r="D28" s="21">
        <v>250</v>
      </c>
      <c r="E28" s="21"/>
      <c r="F28" s="21"/>
      <c r="G28" s="21"/>
      <c r="H28" s="70">
        <f aca="true" t="shared" si="4" ref="H28:H39">SUM(C28:G28)</f>
        <v>250</v>
      </c>
      <c r="I28" s="45">
        <f aca="true" t="shared" si="5" ref="I28:I40">H28/H$40</f>
        <v>0.08635578583765112</v>
      </c>
    </row>
    <row r="29" spans="1:9" ht="15" outlineLevel="1">
      <c r="A29" s="68"/>
      <c r="B29" s="34" t="s">
        <v>52</v>
      </c>
      <c r="C29" s="21"/>
      <c r="D29" s="21">
        <v>280</v>
      </c>
      <c r="E29" s="21"/>
      <c r="F29" s="21"/>
      <c r="G29" s="21"/>
      <c r="H29" s="70">
        <f t="shared" si="4"/>
        <v>280</v>
      </c>
      <c r="I29" s="45">
        <f t="shared" si="5"/>
        <v>0.09671848013816926</v>
      </c>
    </row>
    <row r="30" spans="1:9" ht="15">
      <c r="A30" s="68"/>
      <c r="B30" s="34" t="s">
        <v>8</v>
      </c>
      <c r="C30" s="21"/>
      <c r="D30" s="21">
        <v>120</v>
      </c>
      <c r="E30" s="21"/>
      <c r="F30" s="21"/>
      <c r="G30" s="21"/>
      <c r="H30" s="70">
        <f t="shared" si="4"/>
        <v>120</v>
      </c>
      <c r="I30" s="45">
        <f t="shared" si="5"/>
        <v>0.04145077720207254</v>
      </c>
    </row>
    <row r="31" spans="1:25" s="1" customFormat="1" ht="15">
      <c r="A31" s="68"/>
      <c r="B31" s="34" t="s">
        <v>46</v>
      </c>
      <c r="C31" s="21"/>
      <c r="D31" s="21">
        <v>30</v>
      </c>
      <c r="E31" s="21"/>
      <c r="F31" s="21"/>
      <c r="G31" s="21"/>
      <c r="H31" s="70">
        <f t="shared" si="4"/>
        <v>30</v>
      </c>
      <c r="I31" s="45">
        <f t="shared" si="5"/>
        <v>0.010362694300518135</v>
      </c>
      <c r="J31"/>
      <c r="K31"/>
      <c r="L31"/>
      <c r="M31"/>
      <c r="V31"/>
      <c r="W31"/>
      <c r="X31"/>
      <c r="Y31"/>
    </row>
    <row r="32" spans="1:9" ht="15" outlineLevel="1">
      <c r="A32" s="68"/>
      <c r="B32" s="34" t="s">
        <v>93</v>
      </c>
      <c r="C32" s="21"/>
      <c r="D32" s="21">
        <v>150</v>
      </c>
      <c r="E32" s="21" t="s">
        <v>49</v>
      </c>
      <c r="F32" s="21"/>
      <c r="G32" s="21"/>
      <c r="H32" s="70">
        <f t="shared" si="4"/>
        <v>150</v>
      </c>
      <c r="I32" s="45">
        <f t="shared" si="5"/>
        <v>0.05181347150259067</v>
      </c>
    </row>
    <row r="33" spans="1:9" ht="15" outlineLevel="1">
      <c r="A33" s="68"/>
      <c r="B33" s="34" t="s">
        <v>48</v>
      </c>
      <c r="C33" s="21"/>
      <c r="D33" s="21">
        <v>30</v>
      </c>
      <c r="E33" s="21"/>
      <c r="F33" s="21"/>
      <c r="G33" s="21"/>
      <c r="H33" s="70">
        <f t="shared" si="4"/>
        <v>30</v>
      </c>
      <c r="I33" s="45">
        <f t="shared" si="5"/>
        <v>0.010362694300518135</v>
      </c>
    </row>
    <row r="34" spans="1:9" ht="15" outlineLevel="1">
      <c r="A34" s="68"/>
      <c r="B34" s="34" t="s">
        <v>142</v>
      </c>
      <c r="C34" s="21"/>
      <c r="D34" s="21"/>
      <c r="E34" s="21">
        <v>15</v>
      </c>
      <c r="F34" s="21"/>
      <c r="G34" s="21"/>
      <c r="H34" s="70">
        <f t="shared" si="4"/>
        <v>15</v>
      </c>
      <c r="I34" s="45">
        <f t="shared" si="5"/>
        <v>0.0051813471502590676</v>
      </c>
    </row>
    <row r="35" spans="1:9" ht="15" outlineLevel="1">
      <c r="A35" s="68"/>
      <c r="B35" s="34" t="s">
        <v>54</v>
      </c>
      <c r="C35" s="30">
        <v>300</v>
      </c>
      <c r="D35" s="21"/>
      <c r="E35" s="21">
        <v>600</v>
      </c>
      <c r="F35" s="21"/>
      <c r="G35" s="21"/>
      <c r="H35" s="70">
        <f t="shared" si="4"/>
        <v>900</v>
      </c>
      <c r="I35" s="45">
        <f t="shared" si="5"/>
        <v>0.31088082901554404</v>
      </c>
    </row>
    <row r="36" spans="1:9" ht="15" outlineLevel="1">
      <c r="A36" s="68"/>
      <c r="B36" s="34" t="s">
        <v>50</v>
      </c>
      <c r="C36" s="21">
        <v>320</v>
      </c>
      <c r="D36" s="21"/>
      <c r="E36" s="21"/>
      <c r="F36" s="21"/>
      <c r="G36" s="21"/>
      <c r="H36" s="70">
        <f t="shared" si="4"/>
        <v>320</v>
      </c>
      <c r="I36" s="45">
        <f t="shared" si="5"/>
        <v>0.11053540587219343</v>
      </c>
    </row>
    <row r="37" spans="1:9" ht="15" outlineLevel="1">
      <c r="A37" s="68"/>
      <c r="B37" s="34" t="s">
        <v>9</v>
      </c>
      <c r="C37" s="21"/>
      <c r="D37" s="21"/>
      <c r="E37" s="21"/>
      <c r="F37" s="21"/>
      <c r="G37" s="21"/>
      <c r="H37" s="70">
        <f t="shared" si="4"/>
        <v>0</v>
      </c>
      <c r="I37" s="45">
        <f t="shared" si="5"/>
        <v>0</v>
      </c>
    </row>
    <row r="38" spans="1:9" ht="15" outlineLevel="1">
      <c r="A38" s="68"/>
      <c r="B38" s="34" t="s">
        <v>53</v>
      </c>
      <c r="C38" s="21"/>
      <c r="D38" s="21">
        <v>20</v>
      </c>
      <c r="E38" s="21"/>
      <c r="F38" s="21"/>
      <c r="G38" s="21"/>
      <c r="H38" s="70">
        <f t="shared" si="4"/>
        <v>20</v>
      </c>
      <c r="I38" s="45">
        <f t="shared" si="5"/>
        <v>0.0069084628670120895</v>
      </c>
    </row>
    <row r="39" spans="1:9" ht="45" outlineLevel="1">
      <c r="A39" s="68"/>
      <c r="B39" s="37" t="s">
        <v>70</v>
      </c>
      <c r="C39" s="21"/>
      <c r="D39" s="21"/>
      <c r="E39" s="21"/>
      <c r="F39" s="21">
        <v>180</v>
      </c>
      <c r="G39" s="21">
        <v>100</v>
      </c>
      <c r="H39" s="70">
        <f t="shared" si="4"/>
        <v>280</v>
      </c>
      <c r="I39" s="45">
        <f t="shared" si="5"/>
        <v>0.09671848013816926</v>
      </c>
    </row>
    <row r="40" spans="1:9" ht="16.5" outlineLevel="1" thickBot="1">
      <c r="A40" s="63"/>
      <c r="B40" s="64" t="s">
        <v>88</v>
      </c>
      <c r="C40" s="65">
        <f>SUM(C27:C39)</f>
        <v>620</v>
      </c>
      <c r="D40" s="65">
        <f>SUM(D27:D39)</f>
        <v>1380</v>
      </c>
      <c r="E40" s="65">
        <f>SUM(E27:E39)</f>
        <v>615</v>
      </c>
      <c r="F40" s="65">
        <f>SUM(F27:F39)</f>
        <v>180</v>
      </c>
      <c r="G40" s="65">
        <f>SUM(G27:G39)</f>
        <v>100</v>
      </c>
      <c r="H40" s="71">
        <f>SUM(C40:G40)</f>
        <v>2895</v>
      </c>
      <c r="I40" s="47">
        <f t="shared" si="5"/>
        <v>1</v>
      </c>
    </row>
    <row r="41" ht="14.25" thickBot="1" thickTop="1"/>
    <row r="42" spans="1:25" s="1" customFormat="1" ht="15.75">
      <c r="A42" s="169" t="s">
        <v>10</v>
      </c>
      <c r="B42" s="170"/>
      <c r="C42" s="55" t="s">
        <v>95</v>
      </c>
      <c r="D42" s="55" t="s">
        <v>101</v>
      </c>
      <c r="E42" s="55" t="s">
        <v>96</v>
      </c>
      <c r="F42" s="55" t="s">
        <v>97</v>
      </c>
      <c r="G42" s="55" t="s">
        <v>98</v>
      </c>
      <c r="H42" s="55" t="s">
        <v>88</v>
      </c>
      <c r="I42" s="56" t="s">
        <v>103</v>
      </c>
      <c r="J42"/>
      <c r="K42"/>
      <c r="L42"/>
      <c r="M42"/>
      <c r="V42"/>
      <c r="W42"/>
      <c r="X42"/>
      <c r="Y42"/>
    </row>
    <row r="43" spans="1:9" ht="15" outlineLevel="1">
      <c r="A43" s="68"/>
      <c r="B43" s="33" t="s">
        <v>11</v>
      </c>
      <c r="C43" s="31"/>
      <c r="D43" s="31">
        <v>300</v>
      </c>
      <c r="E43" s="31"/>
      <c r="F43" s="31"/>
      <c r="G43" s="31"/>
      <c r="H43" s="72">
        <f aca="true" t="shared" si="6" ref="H43:H50">SUM(C43:G43)</f>
        <v>300</v>
      </c>
      <c r="I43" s="45">
        <f>H43/H$51</f>
        <v>0.5</v>
      </c>
    </row>
    <row r="44" spans="1:9" ht="15" outlineLevel="1">
      <c r="A44" s="68"/>
      <c r="B44" s="34" t="s">
        <v>12</v>
      </c>
      <c r="C44" s="9"/>
      <c r="D44" s="9"/>
      <c r="E44" s="9"/>
      <c r="F44" s="9"/>
      <c r="G44" s="9">
        <v>150</v>
      </c>
      <c r="H44" s="72">
        <f t="shared" si="6"/>
        <v>150</v>
      </c>
      <c r="I44" s="45">
        <f aca="true" t="shared" si="7" ref="I44:I51">H44/H$51</f>
        <v>0.25</v>
      </c>
    </row>
    <row r="45" spans="1:9" ht="15" outlineLevel="1">
      <c r="A45" s="68"/>
      <c r="B45" s="34" t="s">
        <v>56</v>
      </c>
      <c r="C45" s="9"/>
      <c r="D45" s="9"/>
      <c r="E45" s="9"/>
      <c r="F45" s="9"/>
      <c r="G45" s="9"/>
      <c r="H45" s="72">
        <f t="shared" si="6"/>
        <v>0</v>
      </c>
      <c r="I45" s="45">
        <f t="shared" si="7"/>
        <v>0</v>
      </c>
    </row>
    <row r="46" spans="1:9" ht="15" outlineLevel="1">
      <c r="A46" s="68"/>
      <c r="B46" s="34" t="s">
        <v>13</v>
      </c>
      <c r="C46" s="9"/>
      <c r="D46" s="9"/>
      <c r="E46" s="9"/>
      <c r="F46" s="9"/>
      <c r="G46" s="9"/>
      <c r="H46" s="72">
        <f t="shared" si="6"/>
        <v>0</v>
      </c>
      <c r="I46" s="45">
        <f t="shared" si="7"/>
        <v>0</v>
      </c>
    </row>
    <row r="47" spans="1:9" ht="15" outlineLevel="1">
      <c r="A47" s="68"/>
      <c r="B47" s="34" t="s">
        <v>14</v>
      </c>
      <c r="C47" s="9">
        <v>10</v>
      </c>
      <c r="D47" s="9"/>
      <c r="E47" s="9">
        <v>60</v>
      </c>
      <c r="F47" s="9"/>
      <c r="G47" s="9"/>
      <c r="H47" s="72">
        <f t="shared" si="6"/>
        <v>70</v>
      </c>
      <c r="I47" s="45">
        <f t="shared" si="7"/>
        <v>0.11666666666666667</v>
      </c>
    </row>
    <row r="48" spans="1:9" ht="15" outlineLevel="1">
      <c r="A48" s="68"/>
      <c r="B48" s="34" t="s">
        <v>55</v>
      </c>
      <c r="C48" s="9"/>
      <c r="D48" s="9"/>
      <c r="E48" s="9"/>
      <c r="F48" s="9"/>
      <c r="G48" s="9"/>
      <c r="H48" s="72">
        <f t="shared" si="6"/>
        <v>0</v>
      </c>
      <c r="I48" s="45">
        <f t="shared" si="7"/>
        <v>0</v>
      </c>
    </row>
    <row r="49" spans="1:9" ht="15" outlineLevel="1">
      <c r="A49" s="68"/>
      <c r="B49" s="34" t="s">
        <v>58</v>
      </c>
      <c r="C49" s="9"/>
      <c r="D49" s="9"/>
      <c r="E49" s="9"/>
      <c r="F49" s="9"/>
      <c r="G49" s="9"/>
      <c r="H49" s="72">
        <f t="shared" si="6"/>
        <v>0</v>
      </c>
      <c r="I49" s="45">
        <f t="shared" si="7"/>
        <v>0</v>
      </c>
    </row>
    <row r="50" spans="1:9" ht="15" outlineLevel="1">
      <c r="A50" s="68"/>
      <c r="B50" s="36" t="s">
        <v>57</v>
      </c>
      <c r="C50" s="23">
        <v>0</v>
      </c>
      <c r="D50" s="23"/>
      <c r="E50" s="23"/>
      <c r="F50" s="23">
        <v>80</v>
      </c>
      <c r="G50" s="23"/>
      <c r="H50" s="72">
        <f t="shared" si="6"/>
        <v>80</v>
      </c>
      <c r="I50" s="45">
        <f t="shared" si="7"/>
        <v>0.13333333333333333</v>
      </c>
    </row>
    <row r="51" spans="1:9" ht="15.75" outlineLevel="1" thickBot="1">
      <c r="A51" s="63"/>
      <c r="B51" s="64" t="s">
        <v>88</v>
      </c>
      <c r="C51" s="64">
        <f>SUM(C43:C50)</f>
        <v>10</v>
      </c>
      <c r="D51" s="64">
        <f>SUM(D43:D50)</f>
        <v>300</v>
      </c>
      <c r="E51" s="64">
        <f>SUM(E43:E50)</f>
        <v>60</v>
      </c>
      <c r="F51" s="64">
        <f>SUM(F43:F50)</f>
        <v>80</v>
      </c>
      <c r="G51" s="64">
        <f>SUM(G43:G50)</f>
        <v>150</v>
      </c>
      <c r="H51" s="72">
        <f>SUM(C51:G51)</f>
        <v>600</v>
      </c>
      <c r="I51" s="47">
        <f t="shared" si="7"/>
        <v>1</v>
      </c>
    </row>
    <row r="52" spans="5:9" ht="14.25" outlineLevel="1" thickBot="1" thickTop="1">
      <c r="E52" s="12"/>
      <c r="I52" s="46"/>
    </row>
    <row r="53" spans="1:9" ht="15.75" outlineLevel="1">
      <c r="A53" s="169" t="s">
        <v>90</v>
      </c>
      <c r="B53" s="170"/>
      <c r="C53" s="55" t="s">
        <v>95</v>
      </c>
      <c r="D53" s="55" t="s">
        <v>101</v>
      </c>
      <c r="E53" s="55" t="s">
        <v>96</v>
      </c>
      <c r="F53" s="55" t="s">
        <v>97</v>
      </c>
      <c r="G53" s="55" t="s">
        <v>98</v>
      </c>
      <c r="H53" s="55" t="s">
        <v>88</v>
      </c>
      <c r="I53" s="56" t="s">
        <v>103</v>
      </c>
    </row>
    <row r="54" spans="1:9" ht="15">
      <c r="A54" s="68"/>
      <c r="B54" s="33" t="s">
        <v>59</v>
      </c>
      <c r="C54" s="31">
        <v>20</v>
      </c>
      <c r="D54" s="31"/>
      <c r="E54" s="31"/>
      <c r="F54" s="31"/>
      <c r="G54" s="31"/>
      <c r="H54" s="72">
        <f>SUM(C54:G$54)</f>
        <v>20</v>
      </c>
      <c r="I54" s="45">
        <f>H54/H$66</f>
        <v>0.036036036036036036</v>
      </c>
    </row>
    <row r="55" spans="1:9" ht="15">
      <c r="A55" s="68"/>
      <c r="B55" s="34" t="s">
        <v>60</v>
      </c>
      <c r="C55" s="9"/>
      <c r="D55" s="9"/>
      <c r="E55" s="9">
        <v>50</v>
      </c>
      <c r="F55" s="9"/>
      <c r="G55" s="9"/>
      <c r="H55" s="73">
        <f aca="true" t="shared" si="8" ref="H55:H66">SUM(C55:G55)</f>
        <v>50</v>
      </c>
      <c r="I55" s="45">
        <f aca="true" t="shared" si="9" ref="I55:I66">H55/H$66</f>
        <v>0.09009009009009009</v>
      </c>
    </row>
    <row r="56" spans="1:9" ht="15">
      <c r="A56" s="68"/>
      <c r="B56" s="34" t="s">
        <v>15</v>
      </c>
      <c r="C56" s="9"/>
      <c r="D56" s="9"/>
      <c r="E56" s="9"/>
      <c r="F56" s="9"/>
      <c r="G56" s="9"/>
      <c r="H56" s="73">
        <f t="shared" si="8"/>
        <v>0</v>
      </c>
      <c r="I56" s="45">
        <f t="shared" si="9"/>
        <v>0</v>
      </c>
    </row>
    <row r="57" spans="1:25" s="1" customFormat="1" ht="15">
      <c r="A57" s="68"/>
      <c r="B57" s="34" t="s">
        <v>69</v>
      </c>
      <c r="C57" s="9"/>
      <c r="D57" s="9">
        <v>200</v>
      </c>
      <c r="E57" s="9"/>
      <c r="F57" s="9"/>
      <c r="G57" s="9"/>
      <c r="H57" s="73">
        <f t="shared" si="8"/>
        <v>200</v>
      </c>
      <c r="I57" s="45">
        <f t="shared" si="9"/>
        <v>0.36036036036036034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9" ht="15" outlineLevel="1">
      <c r="A58" s="68"/>
      <c r="B58" s="34" t="s">
        <v>16</v>
      </c>
      <c r="C58" s="9"/>
      <c r="D58" s="9"/>
      <c r="E58" s="9">
        <f>120+80</f>
        <v>200</v>
      </c>
      <c r="F58" s="9"/>
      <c r="G58" s="9"/>
      <c r="H58" s="73">
        <f t="shared" si="8"/>
        <v>200</v>
      </c>
      <c r="I58" s="45">
        <f t="shared" si="9"/>
        <v>0.36036036036036034</v>
      </c>
    </row>
    <row r="59" spans="1:9" ht="15" outlineLevel="1">
      <c r="A59" s="68"/>
      <c r="B59" s="34" t="s">
        <v>17</v>
      </c>
      <c r="C59" s="9"/>
      <c r="D59" s="9"/>
      <c r="E59" s="9"/>
      <c r="F59" s="9">
        <v>15</v>
      </c>
      <c r="G59" s="9"/>
      <c r="H59" s="73">
        <f t="shared" si="8"/>
        <v>15</v>
      </c>
      <c r="I59" s="45">
        <f t="shared" si="9"/>
        <v>0.02702702702702703</v>
      </c>
    </row>
    <row r="60" spans="1:9" ht="15" outlineLevel="1">
      <c r="A60" s="68"/>
      <c r="B60" s="34" t="s">
        <v>62</v>
      </c>
      <c r="C60" s="9"/>
      <c r="D60" s="9"/>
      <c r="E60" s="9"/>
      <c r="F60" s="9"/>
      <c r="G60" s="9"/>
      <c r="H60" s="73">
        <f t="shared" si="8"/>
        <v>0</v>
      </c>
      <c r="I60" s="45">
        <f t="shared" si="9"/>
        <v>0</v>
      </c>
    </row>
    <row r="61" spans="1:9" ht="15" outlineLevel="1">
      <c r="A61" s="68"/>
      <c r="B61" s="34" t="s">
        <v>19</v>
      </c>
      <c r="C61" s="9"/>
      <c r="D61" s="9"/>
      <c r="E61" s="9"/>
      <c r="F61" s="9"/>
      <c r="G61" s="9"/>
      <c r="H61" s="73">
        <f t="shared" si="8"/>
        <v>0</v>
      </c>
      <c r="I61" s="45">
        <f t="shared" si="9"/>
        <v>0</v>
      </c>
    </row>
    <row r="62" spans="1:9" ht="15" outlineLevel="1">
      <c r="A62" s="68"/>
      <c r="B62" s="34" t="s">
        <v>21</v>
      </c>
      <c r="C62" s="9"/>
      <c r="D62" s="9"/>
      <c r="E62" s="9"/>
      <c r="F62" s="9"/>
      <c r="G62" s="9"/>
      <c r="H62" s="73">
        <f t="shared" si="8"/>
        <v>0</v>
      </c>
      <c r="I62" s="45">
        <f t="shared" si="9"/>
        <v>0</v>
      </c>
    </row>
    <row r="63" spans="1:9" ht="15" outlineLevel="1">
      <c r="A63" s="68"/>
      <c r="B63" s="34" t="s">
        <v>63</v>
      </c>
      <c r="C63" s="9">
        <v>50</v>
      </c>
      <c r="D63" s="9"/>
      <c r="E63" s="9">
        <v>20</v>
      </c>
      <c r="F63" s="9"/>
      <c r="G63" s="9"/>
      <c r="H63" s="73">
        <f t="shared" si="8"/>
        <v>70</v>
      </c>
      <c r="I63" s="45">
        <f t="shared" si="9"/>
        <v>0.12612612612612611</v>
      </c>
    </row>
    <row r="64" spans="1:9" ht="15">
      <c r="A64" s="68"/>
      <c r="B64" s="34" t="s">
        <v>61</v>
      </c>
      <c r="C64" s="9"/>
      <c r="D64" s="9"/>
      <c r="E64" s="9"/>
      <c r="F64" s="9"/>
      <c r="G64" s="9"/>
      <c r="H64" s="73">
        <f t="shared" si="8"/>
        <v>0</v>
      </c>
      <c r="I64" s="45">
        <f t="shared" si="9"/>
        <v>0</v>
      </c>
    </row>
    <row r="65" spans="1:29" s="1" customFormat="1" ht="15">
      <c r="A65" s="81"/>
      <c r="B65" s="38" t="s">
        <v>64</v>
      </c>
      <c r="C65" s="9"/>
      <c r="D65" s="9"/>
      <c r="E65" s="9"/>
      <c r="F65" s="9"/>
      <c r="G65" s="9"/>
      <c r="H65" s="73">
        <f t="shared" si="8"/>
        <v>0</v>
      </c>
      <c r="I65" s="45">
        <f t="shared" si="9"/>
        <v>0</v>
      </c>
      <c r="J65"/>
      <c r="K65"/>
      <c r="L65"/>
      <c r="M65"/>
      <c r="V65"/>
      <c r="W65"/>
      <c r="X65"/>
      <c r="Y65"/>
      <c r="Z65"/>
      <c r="AA65"/>
      <c r="AB65"/>
      <c r="AC65"/>
    </row>
    <row r="66" spans="1:9" ht="16.5" outlineLevel="1" thickBot="1">
      <c r="A66" s="63"/>
      <c r="B66" s="64" t="s">
        <v>88</v>
      </c>
      <c r="C66" s="64">
        <f>SUM(C54:C65)</f>
        <v>70</v>
      </c>
      <c r="D66" s="64">
        <f>SUM(D54:D65)</f>
        <v>200</v>
      </c>
      <c r="E66" s="64">
        <f>SUM(E54:E65)</f>
        <v>270</v>
      </c>
      <c r="F66" s="64">
        <f>SUM(F54:F65)</f>
        <v>15</v>
      </c>
      <c r="G66" s="64">
        <f>SUM(G54:G65)</f>
        <v>0</v>
      </c>
      <c r="H66" s="74">
        <f t="shared" si="8"/>
        <v>555</v>
      </c>
      <c r="I66" s="45">
        <f t="shared" si="9"/>
        <v>1</v>
      </c>
    </row>
    <row r="67" ht="14.25" outlineLevel="1" thickBot="1" thickTop="1"/>
    <row r="68" spans="1:9" ht="15.75" outlineLevel="1">
      <c r="A68" s="169" t="s">
        <v>91</v>
      </c>
      <c r="B68" s="170"/>
      <c r="C68" s="55" t="s">
        <v>95</v>
      </c>
      <c r="D68" s="55" t="s">
        <v>101</v>
      </c>
      <c r="E68" s="55" t="s">
        <v>96</v>
      </c>
      <c r="F68" s="55" t="s">
        <v>97</v>
      </c>
      <c r="G68" s="55" t="s">
        <v>98</v>
      </c>
      <c r="H68" s="55" t="s">
        <v>88</v>
      </c>
      <c r="I68" s="56" t="s">
        <v>103</v>
      </c>
    </row>
    <row r="69" spans="1:9" ht="15" outlineLevel="1">
      <c r="A69" s="68"/>
      <c r="B69" s="33" t="s">
        <v>92</v>
      </c>
      <c r="C69" s="31">
        <v>10</v>
      </c>
      <c r="D69" s="31"/>
      <c r="E69" s="31">
        <v>10</v>
      </c>
      <c r="F69" s="31"/>
      <c r="G69" s="31"/>
      <c r="H69" s="72">
        <f>SUM(C69:G69)</f>
        <v>20</v>
      </c>
      <c r="I69" s="45">
        <f>H69/H$78</f>
        <v>0.03669724770642202</v>
      </c>
    </row>
    <row r="70" spans="1:9" ht="15" outlineLevel="1">
      <c r="A70" s="68"/>
      <c r="B70" s="34" t="s">
        <v>23</v>
      </c>
      <c r="C70" s="9">
        <v>20</v>
      </c>
      <c r="D70" s="9"/>
      <c r="E70" s="9">
        <v>60</v>
      </c>
      <c r="F70" s="9"/>
      <c r="G70" s="9"/>
      <c r="H70" s="72">
        <f aca="true" t="shared" si="10" ref="H70:H77">SUM(C70:G70)</f>
        <v>80</v>
      </c>
      <c r="I70" s="45">
        <f>H70/H$78</f>
        <v>0.14678899082568808</v>
      </c>
    </row>
    <row r="71" spans="1:9" ht="15" outlineLevel="1">
      <c r="A71" s="68"/>
      <c r="B71" s="34" t="s">
        <v>94</v>
      </c>
      <c r="C71" s="9">
        <f>SUM(C69:C70)</f>
        <v>30</v>
      </c>
      <c r="D71" s="9"/>
      <c r="E71" s="9"/>
      <c r="F71" s="9"/>
      <c r="G71" s="9"/>
      <c r="H71" s="72">
        <f t="shared" si="10"/>
        <v>30</v>
      </c>
      <c r="I71" s="45">
        <f>H71/H$78</f>
        <v>0.05504587155963303</v>
      </c>
    </row>
    <row r="72" spans="1:9" ht="15" outlineLevel="1">
      <c r="A72" s="68"/>
      <c r="B72" s="34" t="s">
        <v>24</v>
      </c>
      <c r="C72" s="9">
        <v>50</v>
      </c>
      <c r="D72" s="9"/>
      <c r="E72" s="9"/>
      <c r="F72" s="9"/>
      <c r="G72" s="9">
        <v>20</v>
      </c>
      <c r="H72" s="72">
        <f t="shared" si="10"/>
        <v>70</v>
      </c>
      <c r="I72" s="45">
        <f aca="true" t="shared" si="11" ref="I72:I78">H72/H$78</f>
        <v>0.12844036697247707</v>
      </c>
    </row>
    <row r="73" spans="1:9" ht="15" outlineLevel="1">
      <c r="A73" s="68"/>
      <c r="B73" s="34" t="s">
        <v>25</v>
      </c>
      <c r="C73" s="9"/>
      <c r="D73" s="9"/>
      <c r="E73" s="9"/>
      <c r="F73" s="9">
        <v>65</v>
      </c>
      <c r="G73" s="9"/>
      <c r="H73" s="72">
        <f>SUM(C73:G73)</f>
        <v>65</v>
      </c>
      <c r="I73" s="45">
        <f t="shared" si="11"/>
        <v>0.11926605504587157</v>
      </c>
    </row>
    <row r="74" spans="1:9" ht="15" outlineLevel="1">
      <c r="A74" s="68"/>
      <c r="B74" s="34" t="s">
        <v>26</v>
      </c>
      <c r="C74" s="9"/>
      <c r="D74" s="9">
        <v>100</v>
      </c>
      <c r="E74" s="9"/>
      <c r="F74" s="9"/>
      <c r="G74" s="9"/>
      <c r="H74" s="72">
        <f t="shared" si="10"/>
        <v>100</v>
      </c>
      <c r="I74" s="45">
        <f t="shared" si="11"/>
        <v>0.1834862385321101</v>
      </c>
    </row>
    <row r="75" spans="1:9" ht="15" outlineLevel="1">
      <c r="A75" s="68"/>
      <c r="B75" s="34" t="s">
        <v>27</v>
      </c>
      <c r="C75" s="9"/>
      <c r="D75" s="9"/>
      <c r="E75" s="9"/>
      <c r="F75" s="9">
        <v>40</v>
      </c>
      <c r="G75" s="9"/>
      <c r="H75" s="72">
        <f t="shared" si="10"/>
        <v>40</v>
      </c>
      <c r="I75" s="45">
        <f t="shared" si="11"/>
        <v>0.07339449541284404</v>
      </c>
    </row>
    <row r="76" spans="1:9" ht="15">
      <c r="A76" s="68"/>
      <c r="B76" s="34" t="s">
        <v>65</v>
      </c>
      <c r="C76" s="9">
        <v>50</v>
      </c>
      <c r="D76" s="9"/>
      <c r="E76" s="9"/>
      <c r="F76" s="9"/>
      <c r="G76" s="9"/>
      <c r="H76" s="72">
        <f>SUM(C76:G76)</f>
        <v>50</v>
      </c>
      <c r="I76" s="45">
        <f t="shared" si="11"/>
        <v>0.09174311926605505</v>
      </c>
    </row>
    <row r="77" spans="1:29" s="1" customFormat="1" ht="15">
      <c r="A77" s="68"/>
      <c r="B77" s="36" t="s">
        <v>4</v>
      </c>
      <c r="C77" s="23"/>
      <c r="D77" s="23"/>
      <c r="E77" s="23"/>
      <c r="F77" s="23"/>
      <c r="G77" s="23">
        <v>90</v>
      </c>
      <c r="H77" s="72">
        <f t="shared" si="10"/>
        <v>90</v>
      </c>
      <c r="I77" s="45">
        <f t="shared" si="11"/>
        <v>0.1651376146788991</v>
      </c>
      <c r="J77"/>
      <c r="K77"/>
      <c r="L77"/>
      <c r="M77"/>
      <c r="V77"/>
      <c r="W77"/>
      <c r="X77"/>
      <c r="Y77"/>
      <c r="Z77"/>
      <c r="AA77"/>
      <c r="AB77"/>
      <c r="AC77"/>
    </row>
    <row r="78" spans="1:9" ht="16.5" outlineLevel="1" thickBot="1">
      <c r="A78" s="63"/>
      <c r="B78" s="64" t="s">
        <v>88</v>
      </c>
      <c r="C78" s="64">
        <f>SUM(C69:C77)</f>
        <v>160</v>
      </c>
      <c r="D78" s="64">
        <f>SUM(D69:D77)</f>
        <v>100</v>
      </c>
      <c r="E78" s="64">
        <f>SUM(E69:E77)</f>
        <v>70</v>
      </c>
      <c r="F78" s="64">
        <f>SUM(F69:F77)</f>
        <v>105</v>
      </c>
      <c r="G78" s="64">
        <f>SUM(G69:G77)</f>
        <v>110</v>
      </c>
      <c r="H78" s="74">
        <f>SUM(C78:G78)</f>
        <v>545</v>
      </c>
      <c r="I78" s="45">
        <f t="shared" si="11"/>
        <v>1</v>
      </c>
    </row>
    <row r="79" ht="14.25" outlineLevel="1" thickBot="1" thickTop="1">
      <c r="I79" s="46"/>
    </row>
    <row r="80" spans="1:9" ht="15.75" outlineLevel="1">
      <c r="A80" s="169" t="s">
        <v>28</v>
      </c>
      <c r="B80" s="170"/>
      <c r="C80" s="55" t="s">
        <v>95</v>
      </c>
      <c r="D80" s="55" t="s">
        <v>101</v>
      </c>
      <c r="E80" s="55" t="s">
        <v>96</v>
      </c>
      <c r="F80" s="55" t="s">
        <v>97</v>
      </c>
      <c r="G80" s="55" t="s">
        <v>98</v>
      </c>
      <c r="H80" s="55" t="s">
        <v>88</v>
      </c>
      <c r="I80" s="56" t="s">
        <v>103</v>
      </c>
    </row>
    <row r="81" spans="1:9" ht="15" outlineLevel="1">
      <c r="A81" s="68"/>
      <c r="B81" s="33" t="s">
        <v>29</v>
      </c>
      <c r="C81" s="31"/>
      <c r="D81" s="31"/>
      <c r="E81" s="31">
        <v>30</v>
      </c>
      <c r="F81" s="31">
        <v>210</v>
      </c>
      <c r="G81" s="31"/>
      <c r="H81" s="72">
        <f>SUM(C81:F81)</f>
        <v>240</v>
      </c>
      <c r="I81" s="45">
        <f>H81/H$89</f>
        <v>0.47244094488188976</v>
      </c>
    </row>
    <row r="82" spans="1:9" ht="15" outlineLevel="1">
      <c r="A82" s="68"/>
      <c r="B82" s="34" t="s">
        <v>71</v>
      </c>
      <c r="C82" s="9">
        <v>20</v>
      </c>
      <c r="D82" s="9"/>
      <c r="E82" s="9">
        <v>5</v>
      </c>
      <c r="F82" s="9"/>
      <c r="G82" s="9"/>
      <c r="H82" s="72">
        <f aca="true" t="shared" si="12" ref="H82:H87">SUM(C82:F82)</f>
        <v>25</v>
      </c>
      <c r="I82" s="45">
        <f aca="true" t="shared" si="13" ref="I82:I89">H82/H$89</f>
        <v>0.04921259842519685</v>
      </c>
    </row>
    <row r="83" spans="1:9" ht="15" outlineLevel="1">
      <c r="A83" s="68"/>
      <c r="B83" s="38" t="s">
        <v>66</v>
      </c>
      <c r="C83" s="9"/>
      <c r="D83" s="9"/>
      <c r="E83" s="9"/>
      <c r="F83" s="9">
        <v>240</v>
      </c>
      <c r="G83" s="9"/>
      <c r="H83" s="72">
        <f t="shared" si="12"/>
        <v>240</v>
      </c>
      <c r="I83" s="45">
        <f t="shared" si="13"/>
        <v>0.47244094488188976</v>
      </c>
    </row>
    <row r="84" spans="1:14" ht="15" outlineLevel="1">
      <c r="A84" s="68"/>
      <c r="B84" s="34" t="s">
        <v>30</v>
      </c>
      <c r="C84" s="9"/>
      <c r="D84" s="9"/>
      <c r="E84" s="9">
        <v>3</v>
      </c>
      <c r="F84" s="9"/>
      <c r="G84" s="9"/>
      <c r="H84" s="72">
        <f t="shared" si="12"/>
        <v>3</v>
      </c>
      <c r="I84" s="45">
        <f t="shared" si="13"/>
        <v>0.005905511811023622</v>
      </c>
      <c r="N84" s="14"/>
    </row>
    <row r="85" spans="1:9" ht="15" outlineLevel="1">
      <c r="A85" s="68"/>
      <c r="B85" s="34" t="s">
        <v>31</v>
      </c>
      <c r="C85" s="9"/>
      <c r="D85" s="9"/>
      <c r="E85" s="9"/>
      <c r="F85" s="9"/>
      <c r="G85" s="9"/>
      <c r="H85" s="72">
        <f t="shared" si="12"/>
        <v>0</v>
      </c>
      <c r="I85" s="45">
        <f t="shared" si="13"/>
        <v>0</v>
      </c>
    </row>
    <row r="86" spans="1:9" ht="15" outlineLevel="1">
      <c r="A86" s="68"/>
      <c r="B86" s="34" t="s">
        <v>32</v>
      </c>
      <c r="C86" s="9"/>
      <c r="D86" s="9"/>
      <c r="E86" s="9"/>
      <c r="F86" s="9"/>
      <c r="G86" s="9"/>
      <c r="H86" s="72">
        <f t="shared" si="12"/>
        <v>0</v>
      </c>
      <c r="I86" s="45">
        <f t="shared" si="13"/>
        <v>0</v>
      </c>
    </row>
    <row r="87" spans="1:9" ht="15">
      <c r="A87" s="68"/>
      <c r="B87" s="34" t="s">
        <v>67</v>
      </c>
      <c r="C87" s="9"/>
      <c r="D87" s="9"/>
      <c r="E87" s="9"/>
      <c r="F87" s="9"/>
      <c r="G87" s="9"/>
      <c r="H87" s="72">
        <f t="shared" si="12"/>
        <v>0</v>
      </c>
      <c r="I87" s="45">
        <f t="shared" si="13"/>
        <v>0</v>
      </c>
    </row>
    <row r="88" spans="1:9" ht="45" outlineLevel="1">
      <c r="A88" s="68"/>
      <c r="B88" s="39" t="s">
        <v>68</v>
      </c>
      <c r="C88" s="23"/>
      <c r="D88" s="23"/>
      <c r="E88" s="23"/>
      <c r="F88" s="23"/>
      <c r="G88" s="23"/>
      <c r="H88" s="75"/>
      <c r="I88" s="45">
        <f>H88/H$89</f>
        <v>0</v>
      </c>
    </row>
    <row r="89" spans="1:9" ht="16.5" outlineLevel="1" thickBot="1">
      <c r="A89" s="63"/>
      <c r="B89" s="64" t="s">
        <v>88</v>
      </c>
      <c r="C89" s="64">
        <f>SUM(C81:C88)</f>
        <v>20</v>
      </c>
      <c r="D89" s="64">
        <f>SUM(D81:D88)</f>
        <v>0</v>
      </c>
      <c r="E89" s="64">
        <f>SUM(E81:E88)</f>
        <v>38</v>
      </c>
      <c r="F89" s="64">
        <f>SUM(F81:F88)</f>
        <v>450</v>
      </c>
      <c r="G89" s="64">
        <f>SUM(G81:G88)</f>
        <v>0</v>
      </c>
      <c r="H89" s="74">
        <f>SUM(C89:G89)</f>
        <v>508</v>
      </c>
      <c r="I89" s="45">
        <f t="shared" si="13"/>
        <v>1</v>
      </c>
    </row>
    <row r="90" spans="10:29" s="2" customFormat="1" ht="14.25" thickBot="1" thickTop="1">
      <c r="J90"/>
      <c r="K90"/>
      <c r="L90"/>
      <c r="M90"/>
      <c r="V90"/>
      <c r="W90"/>
      <c r="X90"/>
      <c r="Y90"/>
      <c r="Z90"/>
      <c r="AA90"/>
      <c r="AB90"/>
      <c r="AC90"/>
    </row>
    <row r="91" spans="1:29" s="20" customFormat="1" ht="15.75">
      <c r="A91" s="171" t="s">
        <v>74</v>
      </c>
      <c r="B91" s="172"/>
      <c r="C91" s="55" t="s">
        <v>95</v>
      </c>
      <c r="D91" s="55" t="s">
        <v>101</v>
      </c>
      <c r="E91" s="55" t="s">
        <v>96</v>
      </c>
      <c r="F91" s="55" t="s">
        <v>97</v>
      </c>
      <c r="G91" s="55" t="s">
        <v>98</v>
      </c>
      <c r="H91" s="55" t="s">
        <v>88</v>
      </c>
      <c r="I91" s="56" t="s">
        <v>103</v>
      </c>
      <c r="J91" s="32"/>
      <c r="K91" s="32"/>
      <c r="L91" s="32"/>
      <c r="M91" s="32"/>
      <c r="V91" s="32"/>
      <c r="W91" s="32"/>
      <c r="X91" s="32"/>
      <c r="Y91" s="32"/>
      <c r="Z91" s="32"/>
      <c r="AA91" s="32"/>
      <c r="AB91" s="32"/>
      <c r="AC91" s="32"/>
    </row>
    <row r="92" spans="1:29" s="2" customFormat="1" ht="15">
      <c r="A92" s="82"/>
      <c r="B92" s="33" t="s">
        <v>76</v>
      </c>
      <c r="C92" s="9"/>
      <c r="D92" s="9"/>
      <c r="E92" s="9"/>
      <c r="F92" s="9"/>
      <c r="G92" s="9"/>
      <c r="H92" s="73">
        <f aca="true" t="shared" si="14" ref="H92:H97">SUM(C92:G92)</f>
        <v>0</v>
      </c>
      <c r="I92" s="45">
        <f aca="true" t="shared" si="15" ref="I92:I97">H92/H$97</f>
        <v>0</v>
      </c>
      <c r="J92"/>
      <c r="K92"/>
      <c r="L92"/>
      <c r="M92"/>
      <c r="V92"/>
      <c r="W92"/>
      <c r="X92"/>
      <c r="Y92"/>
      <c r="Z92"/>
      <c r="AA92"/>
      <c r="AB92"/>
      <c r="AC92"/>
    </row>
    <row r="93" spans="1:29" s="2" customFormat="1" ht="15">
      <c r="A93" s="82"/>
      <c r="B93" s="34" t="s">
        <v>77</v>
      </c>
      <c r="C93" s="9"/>
      <c r="D93" s="9"/>
      <c r="E93" s="9"/>
      <c r="F93" s="9"/>
      <c r="G93" s="9"/>
      <c r="H93" s="73">
        <f t="shared" si="14"/>
        <v>0</v>
      </c>
      <c r="I93" s="45">
        <f t="shared" si="15"/>
        <v>0</v>
      </c>
      <c r="J93"/>
      <c r="K93"/>
      <c r="L93"/>
      <c r="M93"/>
      <c r="V93"/>
      <c r="W93"/>
      <c r="X93"/>
      <c r="Y93"/>
      <c r="Z93"/>
      <c r="AA93"/>
      <c r="AB93"/>
      <c r="AC93"/>
    </row>
    <row r="94" spans="1:29" s="2" customFormat="1" ht="15">
      <c r="A94" s="82"/>
      <c r="B94" s="34" t="s">
        <v>78</v>
      </c>
      <c r="C94" s="9"/>
      <c r="D94" s="9"/>
      <c r="E94" s="9"/>
      <c r="F94" s="9"/>
      <c r="G94" s="9"/>
      <c r="H94" s="73">
        <f t="shared" si="14"/>
        <v>0</v>
      </c>
      <c r="I94" s="45">
        <f t="shared" si="15"/>
        <v>0</v>
      </c>
      <c r="J94"/>
      <c r="K94"/>
      <c r="L94"/>
      <c r="M94"/>
      <c r="V94"/>
      <c r="W94"/>
      <c r="X94"/>
      <c r="Y94"/>
      <c r="Z94"/>
      <c r="AA94"/>
      <c r="AB94"/>
      <c r="AC94"/>
    </row>
    <row r="95" spans="1:29" s="2" customFormat="1" ht="15">
      <c r="A95" s="82"/>
      <c r="B95" s="34" t="s">
        <v>75</v>
      </c>
      <c r="C95" s="9"/>
      <c r="D95" s="9">
        <v>200</v>
      </c>
      <c r="E95" s="9"/>
      <c r="F95" s="9"/>
      <c r="G95" s="9"/>
      <c r="H95" s="73">
        <f t="shared" si="14"/>
        <v>200</v>
      </c>
      <c r="I95" s="45">
        <f t="shared" si="15"/>
        <v>1</v>
      </c>
      <c r="J95"/>
      <c r="K95"/>
      <c r="L95"/>
      <c r="M95"/>
      <c r="V95"/>
      <c r="W95"/>
      <c r="X95"/>
      <c r="Y95"/>
      <c r="Z95"/>
      <c r="AA95"/>
      <c r="AB95"/>
      <c r="AC95"/>
    </row>
    <row r="96" spans="1:29" s="2" customFormat="1" ht="15">
      <c r="A96" s="82"/>
      <c r="B96" s="34" t="s">
        <v>4</v>
      </c>
      <c r="C96" s="9"/>
      <c r="D96" s="9"/>
      <c r="E96" s="9"/>
      <c r="F96" s="9"/>
      <c r="G96" s="9"/>
      <c r="H96" s="73">
        <f t="shared" si="14"/>
        <v>0</v>
      </c>
      <c r="I96" s="45">
        <f t="shared" si="15"/>
        <v>0</v>
      </c>
      <c r="J96"/>
      <c r="K96"/>
      <c r="L96"/>
      <c r="M96"/>
      <c r="V96"/>
      <c r="W96"/>
      <c r="X96"/>
      <c r="Y96"/>
      <c r="Z96"/>
      <c r="AA96"/>
      <c r="AB96"/>
      <c r="AC96"/>
    </row>
    <row r="97" spans="1:29" s="2" customFormat="1" ht="16.5" thickBot="1">
      <c r="A97" s="63"/>
      <c r="B97" s="64" t="s">
        <v>88</v>
      </c>
      <c r="C97" s="64">
        <f>SUM(C92:C96)</f>
        <v>0</v>
      </c>
      <c r="D97" s="64">
        <f>SUM(D92:D96)</f>
        <v>200</v>
      </c>
      <c r="E97" s="64">
        <f>SUM(E92:E96)</f>
        <v>0</v>
      </c>
      <c r="F97" s="64">
        <f>SUM(F92:F96)</f>
        <v>0</v>
      </c>
      <c r="G97" s="64">
        <f>SUM(G92:G96)</f>
        <v>0</v>
      </c>
      <c r="H97" s="74">
        <f t="shared" si="14"/>
        <v>200</v>
      </c>
      <c r="I97" s="45">
        <f t="shared" si="15"/>
        <v>1</v>
      </c>
      <c r="J97"/>
      <c r="K97"/>
      <c r="L97"/>
      <c r="M97"/>
      <c r="V97"/>
      <c r="W97"/>
      <c r="X97"/>
      <c r="Y97"/>
      <c r="Z97"/>
      <c r="AA97"/>
      <c r="AB97"/>
      <c r="AC97"/>
    </row>
    <row r="98" spans="1:29" s="2" customFormat="1" ht="14.25" thickBot="1" thickTop="1">
      <c r="A98" s="4"/>
      <c r="B98" s="5"/>
      <c r="C98" s="6"/>
      <c r="D98" s="6"/>
      <c r="E98" s="6"/>
      <c r="F98" s="6"/>
      <c r="G98" s="6"/>
      <c r="H98" s="6"/>
      <c r="I98" s="49"/>
      <c r="J98"/>
      <c r="K98"/>
      <c r="L98"/>
      <c r="M98"/>
      <c r="V98"/>
      <c r="W98"/>
      <c r="X98"/>
      <c r="Y98"/>
      <c r="Z98"/>
      <c r="AA98"/>
      <c r="AB98"/>
      <c r="AC98"/>
    </row>
    <row r="99" spans="1:9" ht="15.75">
      <c r="A99" s="171" t="s">
        <v>34</v>
      </c>
      <c r="B99" s="172"/>
      <c r="C99" s="55" t="s">
        <v>95</v>
      </c>
      <c r="D99" s="55" t="s">
        <v>101</v>
      </c>
      <c r="E99" s="55" t="s">
        <v>96</v>
      </c>
      <c r="F99" s="55" t="s">
        <v>97</v>
      </c>
      <c r="G99" s="55" t="s">
        <v>98</v>
      </c>
      <c r="H99" s="55" t="s">
        <v>88</v>
      </c>
      <c r="I99" s="56" t="s">
        <v>103</v>
      </c>
    </row>
    <row r="100" spans="1:9" ht="15" outlineLevel="1">
      <c r="A100" s="68"/>
      <c r="B100" s="33" t="s">
        <v>35</v>
      </c>
      <c r="D100" s="9"/>
      <c r="E100" s="9"/>
      <c r="F100" s="9"/>
      <c r="G100" s="9"/>
      <c r="H100" s="73">
        <f>SUM(C$100:G$100)</f>
        <v>0</v>
      </c>
      <c r="I100" s="45">
        <f>H100/H$110</f>
        <v>0</v>
      </c>
    </row>
    <row r="101" spans="1:9" ht="15" outlineLevel="1">
      <c r="A101" s="68"/>
      <c r="B101" s="34" t="s">
        <v>80</v>
      </c>
      <c r="C101" s="9"/>
      <c r="D101" s="9"/>
      <c r="E101" s="9"/>
      <c r="F101" s="9"/>
      <c r="G101" s="9"/>
      <c r="H101" s="73">
        <f aca="true" t="shared" si="16" ref="H101:H110">SUM(C101:G101)</f>
        <v>0</v>
      </c>
      <c r="I101" s="45">
        <f aca="true" t="shared" si="17" ref="I101:I110">H101/H$110</f>
        <v>0</v>
      </c>
    </row>
    <row r="102" spans="1:9" ht="15" outlineLevel="1">
      <c r="A102" s="68"/>
      <c r="B102" s="34" t="s">
        <v>39</v>
      </c>
      <c r="C102" s="9"/>
      <c r="D102" s="9"/>
      <c r="E102" s="9"/>
      <c r="F102" s="9"/>
      <c r="G102" s="9"/>
      <c r="H102" s="73">
        <f t="shared" si="16"/>
        <v>0</v>
      </c>
      <c r="I102" s="45">
        <f t="shared" si="17"/>
        <v>0</v>
      </c>
    </row>
    <row r="103" spans="1:14" ht="15" outlineLevel="1">
      <c r="A103" s="68"/>
      <c r="B103" s="34" t="s">
        <v>41</v>
      </c>
      <c r="C103" s="9"/>
      <c r="D103" s="9"/>
      <c r="E103" s="9"/>
      <c r="F103" s="9"/>
      <c r="G103" s="9"/>
      <c r="H103" s="73">
        <f t="shared" si="16"/>
        <v>0</v>
      </c>
      <c r="I103" s="45">
        <f t="shared" si="17"/>
        <v>0</v>
      </c>
      <c r="N103" s="99"/>
    </row>
    <row r="104" spans="1:9" ht="15" outlineLevel="1">
      <c r="A104" s="68"/>
      <c r="B104" s="34" t="s">
        <v>36</v>
      </c>
      <c r="C104" s="9"/>
      <c r="D104" s="9"/>
      <c r="E104" s="9"/>
      <c r="F104" s="9"/>
      <c r="G104" s="9"/>
      <c r="H104" s="73">
        <f t="shared" si="16"/>
        <v>0</v>
      </c>
      <c r="I104" s="45">
        <f t="shared" si="17"/>
        <v>0</v>
      </c>
    </row>
    <row r="105" spans="1:9" ht="15" outlineLevel="1">
      <c r="A105" s="68"/>
      <c r="B105" s="34" t="s">
        <v>40</v>
      </c>
      <c r="C105" s="9"/>
      <c r="D105" s="9"/>
      <c r="E105" s="9"/>
      <c r="F105" s="9"/>
      <c r="G105" s="9"/>
      <c r="H105" s="73">
        <f t="shared" si="16"/>
        <v>0</v>
      </c>
      <c r="I105" s="45">
        <f t="shared" si="17"/>
        <v>0</v>
      </c>
    </row>
    <row r="106" spans="1:9" ht="15" outlineLevel="1">
      <c r="A106" s="68"/>
      <c r="B106" s="34" t="s">
        <v>24</v>
      </c>
      <c r="C106" s="9"/>
      <c r="D106" s="9"/>
      <c r="E106" s="9"/>
      <c r="F106" s="9"/>
      <c r="G106" s="9"/>
      <c r="H106" s="73">
        <f t="shared" si="16"/>
        <v>0</v>
      </c>
      <c r="I106" s="45">
        <f t="shared" si="17"/>
        <v>0</v>
      </c>
    </row>
    <row r="107" spans="1:9" ht="15" outlineLevel="1">
      <c r="A107" s="68"/>
      <c r="B107" s="34" t="s">
        <v>42</v>
      </c>
      <c r="C107" s="9"/>
      <c r="D107" s="9"/>
      <c r="E107" s="9"/>
      <c r="F107" s="9"/>
      <c r="G107" s="9"/>
      <c r="H107" s="73">
        <f t="shared" si="16"/>
        <v>0</v>
      </c>
      <c r="I107" s="45">
        <f t="shared" si="17"/>
        <v>0</v>
      </c>
    </row>
    <row r="108" spans="1:9" ht="15" outlineLevel="1">
      <c r="A108" s="68"/>
      <c r="B108" s="34" t="s">
        <v>81</v>
      </c>
      <c r="C108" s="9"/>
      <c r="D108" s="9"/>
      <c r="E108" s="9"/>
      <c r="F108" s="9"/>
      <c r="G108" s="9"/>
      <c r="H108" s="73">
        <f t="shared" si="16"/>
        <v>0</v>
      </c>
      <c r="I108" s="45">
        <f t="shared" si="17"/>
        <v>0</v>
      </c>
    </row>
    <row r="109" spans="1:9" ht="15" outlineLevel="1">
      <c r="A109" s="68"/>
      <c r="B109" s="36" t="s">
        <v>82</v>
      </c>
      <c r="C109" s="23"/>
      <c r="D109" s="23">
        <v>500</v>
      </c>
      <c r="E109" s="23"/>
      <c r="F109" s="23"/>
      <c r="G109" s="23"/>
      <c r="H109" s="76">
        <f t="shared" si="16"/>
        <v>500</v>
      </c>
      <c r="I109" s="45">
        <f t="shared" si="17"/>
        <v>1</v>
      </c>
    </row>
    <row r="110" spans="1:9" ht="16.5" outlineLevel="1" thickBot="1">
      <c r="A110" s="63"/>
      <c r="B110" s="64" t="s">
        <v>88</v>
      </c>
      <c r="C110" s="64">
        <f>SUM(C100:C109)</f>
        <v>0</v>
      </c>
      <c r="D110" s="64">
        <f>SUM(D100:D109)</f>
        <v>500</v>
      </c>
      <c r="E110" s="64">
        <f>SUM(E100:E109)</f>
        <v>0</v>
      </c>
      <c r="F110" s="64">
        <f>SUM(F100:F109)</f>
        <v>0</v>
      </c>
      <c r="G110" s="64">
        <f>SUM(G100:G109)</f>
        <v>0</v>
      </c>
      <c r="H110" s="74">
        <f t="shared" si="16"/>
        <v>500</v>
      </c>
      <c r="I110" s="45">
        <f t="shared" si="17"/>
        <v>1</v>
      </c>
    </row>
    <row r="111" spans="1:29" s="2" customFormat="1" ht="14.25" thickBot="1" thickTop="1">
      <c r="A111" s="4"/>
      <c r="B111" s="5"/>
      <c r="C111" s="6"/>
      <c r="D111" s="6"/>
      <c r="E111" s="6"/>
      <c r="F111" s="6"/>
      <c r="G111" s="6"/>
      <c r="H111" s="6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:9" ht="15.75">
      <c r="A112" s="171" t="s">
        <v>89</v>
      </c>
      <c r="B112" s="172"/>
      <c r="C112" s="55" t="s">
        <v>95</v>
      </c>
      <c r="D112" s="55" t="s">
        <v>101</v>
      </c>
      <c r="E112" s="55" t="s">
        <v>96</v>
      </c>
      <c r="F112" s="55" t="s">
        <v>97</v>
      </c>
      <c r="G112" s="55" t="s">
        <v>98</v>
      </c>
      <c r="H112" s="55" t="s">
        <v>88</v>
      </c>
      <c r="I112" s="56" t="s">
        <v>103</v>
      </c>
    </row>
    <row r="113" spans="1:9" ht="15" outlineLevel="1">
      <c r="A113" s="82"/>
      <c r="B113" s="33" t="s">
        <v>85</v>
      </c>
      <c r="C113" s="15"/>
      <c r="D113" s="15"/>
      <c r="E113" s="15">
        <v>70</v>
      </c>
      <c r="F113" s="15"/>
      <c r="G113" s="15"/>
      <c r="H113" s="77">
        <f aca="true" t="shared" si="18" ref="H113:H118">SUM(C113:F113)</f>
        <v>70</v>
      </c>
      <c r="I113" s="45">
        <f>H113/H$119</f>
        <v>0.28</v>
      </c>
    </row>
    <row r="114" spans="1:9" ht="15" outlineLevel="1">
      <c r="A114" s="68"/>
      <c r="B114" s="34" t="s">
        <v>83</v>
      </c>
      <c r="C114" s="15"/>
      <c r="D114" s="15"/>
      <c r="E114" s="15">
        <v>100</v>
      </c>
      <c r="F114" s="15"/>
      <c r="G114" s="15"/>
      <c r="H114" s="77">
        <f t="shared" si="18"/>
        <v>100</v>
      </c>
      <c r="I114" s="45">
        <f aca="true" t="shared" si="19" ref="I114:I119">H114/H$119</f>
        <v>0.4</v>
      </c>
    </row>
    <row r="115" spans="1:9" ht="15">
      <c r="A115" s="68"/>
      <c r="B115" s="34" t="s">
        <v>84</v>
      </c>
      <c r="C115" s="15"/>
      <c r="D115" s="15"/>
      <c r="E115" s="15"/>
      <c r="F115" s="15"/>
      <c r="G115" s="15"/>
      <c r="H115" s="77">
        <f t="shared" si="18"/>
        <v>0</v>
      </c>
      <c r="I115" s="45">
        <f t="shared" si="19"/>
        <v>0</v>
      </c>
    </row>
    <row r="116" spans="1:9" ht="15">
      <c r="A116" s="68"/>
      <c r="B116" s="34" t="s">
        <v>14</v>
      </c>
      <c r="C116" s="15"/>
      <c r="D116" s="15"/>
      <c r="E116" s="15"/>
      <c r="F116" s="15"/>
      <c r="G116" s="15"/>
      <c r="H116" s="77">
        <f t="shared" si="18"/>
        <v>0</v>
      </c>
      <c r="I116" s="45">
        <f t="shared" si="19"/>
        <v>0</v>
      </c>
    </row>
    <row r="117" spans="1:9" ht="15">
      <c r="A117" s="68"/>
      <c r="B117" s="34" t="s">
        <v>86</v>
      </c>
      <c r="C117" s="15"/>
      <c r="D117" s="15"/>
      <c r="E117" s="15">
        <v>80</v>
      </c>
      <c r="F117" s="15"/>
      <c r="G117" s="15"/>
      <c r="H117" s="77">
        <f t="shared" si="18"/>
        <v>80</v>
      </c>
      <c r="I117" s="45">
        <f t="shared" si="19"/>
        <v>0.32</v>
      </c>
    </row>
    <row r="118" spans="1:9" ht="15">
      <c r="A118" s="68"/>
      <c r="B118" s="34" t="s">
        <v>87</v>
      </c>
      <c r="C118" s="15"/>
      <c r="D118" s="15"/>
      <c r="E118" s="15"/>
      <c r="F118" s="15"/>
      <c r="G118" s="15"/>
      <c r="H118" s="77">
        <f t="shared" si="18"/>
        <v>0</v>
      </c>
      <c r="I118" s="45">
        <f t="shared" si="19"/>
        <v>0</v>
      </c>
    </row>
    <row r="119" spans="1:9" ht="16.5" thickBot="1">
      <c r="A119" s="63"/>
      <c r="B119" s="79" t="s">
        <v>88</v>
      </c>
      <c r="C119" s="80">
        <f>SUM(C113:C118)</f>
        <v>0</v>
      </c>
      <c r="D119" s="80">
        <f>SUM(D113:D118)</f>
        <v>0</v>
      </c>
      <c r="E119" s="80">
        <f>SUM(E113:E118)</f>
        <v>250</v>
      </c>
      <c r="F119" s="80">
        <f>SUM(F113:F118)</f>
        <v>0</v>
      </c>
      <c r="G119" s="80">
        <f>SUM(G113:G118)</f>
        <v>0</v>
      </c>
      <c r="H119" s="78">
        <f>SUM(C119:G119)</f>
        <v>250</v>
      </c>
      <c r="I119" s="45">
        <f t="shared" si="19"/>
        <v>1</v>
      </c>
    </row>
    <row r="120" spans="1:9" ht="13.5" thickTop="1">
      <c r="A120" s="10"/>
      <c r="B120" s="11"/>
      <c r="C120" s="11"/>
      <c r="D120" s="11"/>
      <c r="E120" s="11"/>
      <c r="F120" s="11"/>
      <c r="G120" s="11"/>
      <c r="H120" s="11"/>
      <c r="I120" s="48"/>
    </row>
    <row r="121" spans="1:9" s="2" customFormat="1" ht="7.5" customHeight="1">
      <c r="A121" s="5"/>
      <c r="B121" s="7"/>
      <c r="C121" s="4"/>
      <c r="D121" s="4"/>
      <c r="E121" s="4"/>
      <c r="F121" s="4"/>
      <c r="G121" s="4"/>
      <c r="H121" s="4"/>
      <c r="I121" s="48"/>
    </row>
    <row r="122" spans="1:13" ht="24.75" customHeight="1" thickBot="1">
      <c r="A122" s="100"/>
      <c r="B122" s="100" t="s">
        <v>45</v>
      </c>
      <c r="C122" s="101" t="s">
        <v>0</v>
      </c>
      <c r="D122" s="16"/>
      <c r="E122" s="16"/>
      <c r="F122" s="16"/>
      <c r="G122" s="16"/>
      <c r="H122" s="16"/>
      <c r="I122" s="48"/>
      <c r="J122" s="17"/>
      <c r="K122" s="17"/>
      <c r="L122" s="17"/>
      <c r="M122" s="17"/>
    </row>
    <row r="123" spans="1:13" ht="16.5" customHeight="1" outlineLevel="1">
      <c r="A123" s="173" t="s">
        <v>18</v>
      </c>
      <c r="B123" s="174"/>
      <c r="C123" s="102">
        <f>E13</f>
        <v>8830</v>
      </c>
      <c r="D123" s="18"/>
      <c r="E123" s="18"/>
      <c r="F123" s="18"/>
      <c r="G123" s="18"/>
      <c r="H123" s="18"/>
      <c r="J123" s="17"/>
      <c r="K123" s="17"/>
      <c r="L123" s="17"/>
      <c r="M123" s="17"/>
    </row>
    <row r="124" spans="1:13" ht="15.75" customHeight="1" outlineLevel="1">
      <c r="A124" s="175" t="s">
        <v>20</v>
      </c>
      <c r="B124" s="176"/>
      <c r="C124" s="105">
        <f>SUM(H24,H40,H51,H66,H78,H89,H97,H110,H119)</f>
        <v>8803</v>
      </c>
      <c r="D124" s="18"/>
      <c r="E124" s="18"/>
      <c r="F124" s="18"/>
      <c r="G124" s="18"/>
      <c r="H124" s="18"/>
      <c r="I124" s="17"/>
      <c r="J124" s="17"/>
      <c r="K124" s="17"/>
      <c r="L124" s="17"/>
      <c r="M124" s="17"/>
    </row>
    <row r="125" spans="1:13" ht="16.5" customHeight="1" outlineLevel="1">
      <c r="A125" s="177" t="s">
        <v>22</v>
      </c>
      <c r="B125" s="178"/>
      <c r="C125" s="103">
        <f>C123-C124</f>
        <v>27</v>
      </c>
      <c r="D125" s="18"/>
      <c r="E125" s="18"/>
      <c r="F125" s="18"/>
      <c r="G125" s="18"/>
      <c r="H125" s="19"/>
      <c r="I125" s="17"/>
      <c r="J125" s="17"/>
      <c r="K125" s="17"/>
      <c r="L125" s="17"/>
      <c r="M125" s="17"/>
    </row>
    <row r="126" spans="1:13" ht="18.75" customHeight="1" thickBot="1">
      <c r="A126" s="179" t="s">
        <v>126</v>
      </c>
      <c r="B126" s="180"/>
      <c r="C126" s="104">
        <f>C125+Novembro!C126</f>
        <v>324</v>
      </c>
      <c r="D126" s="18"/>
      <c r="E126" s="18"/>
      <c r="F126" s="18"/>
      <c r="G126" s="18"/>
      <c r="H126" s="19"/>
      <c r="I126" s="17"/>
      <c r="J126" s="17"/>
      <c r="K126" s="17"/>
      <c r="L126" s="17"/>
      <c r="M126" s="17"/>
    </row>
    <row r="127" spans="1:13" s="2" customFormat="1" ht="12.75" customHeight="1">
      <c r="A127" s="10"/>
      <c r="B127" s="11"/>
      <c r="C127" s="11"/>
      <c r="D127" s="11"/>
      <c r="E127" s="11"/>
      <c r="F127" s="11"/>
      <c r="G127" s="11"/>
      <c r="H127" s="11"/>
      <c r="I127" s="17"/>
      <c r="J127" s="17"/>
      <c r="K127" s="17"/>
      <c r="L127" s="17"/>
      <c r="M127" s="17"/>
    </row>
    <row r="128" spans="2:3" ht="15.75">
      <c r="B128" s="120"/>
      <c r="C128" s="120"/>
    </row>
    <row r="129" spans="2:3" ht="15.75">
      <c r="B129" s="110" t="s">
        <v>43</v>
      </c>
      <c r="C129" s="111"/>
    </row>
    <row r="130" spans="2:3" ht="15.75">
      <c r="B130" s="117" t="s">
        <v>37</v>
      </c>
      <c r="C130" s="118">
        <f>E13</f>
        <v>8830</v>
      </c>
    </row>
    <row r="131" spans="2:3" ht="15.75">
      <c r="B131" s="112" t="s">
        <v>79</v>
      </c>
      <c r="C131" s="118">
        <f>H24</f>
        <v>2750</v>
      </c>
    </row>
    <row r="132" spans="2:3" ht="15.75">
      <c r="B132" s="112" t="s">
        <v>5</v>
      </c>
      <c r="C132" s="118">
        <f>H40</f>
        <v>2895</v>
      </c>
    </row>
    <row r="133" spans="2:3" ht="15.75">
      <c r="B133" s="112" t="s">
        <v>10</v>
      </c>
      <c r="C133" s="118">
        <f>H51</f>
        <v>600</v>
      </c>
    </row>
    <row r="134" spans="2:3" ht="15.75">
      <c r="B134" s="112" t="s">
        <v>90</v>
      </c>
      <c r="C134" s="118">
        <f>H66</f>
        <v>555</v>
      </c>
    </row>
    <row r="135" spans="2:3" ht="15.75">
      <c r="B135" s="112" t="s">
        <v>91</v>
      </c>
      <c r="C135" s="118">
        <f>H78</f>
        <v>545</v>
      </c>
    </row>
    <row r="136" spans="2:3" ht="15.75">
      <c r="B136" s="112" t="s">
        <v>28</v>
      </c>
      <c r="C136" s="118">
        <f>H89</f>
        <v>508</v>
      </c>
    </row>
    <row r="137" spans="2:16" ht="15.75">
      <c r="B137" s="112" t="s">
        <v>74</v>
      </c>
      <c r="C137" s="118">
        <f>H97</f>
        <v>200</v>
      </c>
      <c r="G137" s="52"/>
      <c r="H137" s="52"/>
      <c r="I137" s="11"/>
      <c r="J137" s="11"/>
      <c r="K137" s="11"/>
      <c r="L137" s="11"/>
      <c r="M137" s="11"/>
      <c r="N137" s="11"/>
      <c r="O137" s="11"/>
      <c r="P137" s="17"/>
    </row>
    <row r="138" spans="2:16" ht="15.75">
      <c r="B138" s="112" t="s">
        <v>34</v>
      </c>
      <c r="C138" s="118">
        <f>H110</f>
        <v>500</v>
      </c>
      <c r="G138" s="5"/>
      <c r="H138" s="5"/>
      <c r="I138" s="53"/>
      <c r="J138" s="53"/>
      <c r="K138" s="53"/>
      <c r="L138" s="53"/>
      <c r="M138" s="53"/>
      <c r="N138" s="53"/>
      <c r="O138" s="54"/>
      <c r="P138" s="17"/>
    </row>
    <row r="139" spans="2:16" ht="15.75">
      <c r="B139" s="112" t="s">
        <v>89</v>
      </c>
      <c r="C139" s="114">
        <f>H119</f>
        <v>250</v>
      </c>
      <c r="G139" s="5"/>
      <c r="H139" s="5"/>
      <c r="I139" s="53"/>
      <c r="J139" s="53"/>
      <c r="K139" s="53"/>
      <c r="L139" s="53"/>
      <c r="M139" s="53"/>
      <c r="N139" s="53"/>
      <c r="O139" s="54"/>
      <c r="P139" s="17"/>
    </row>
    <row r="140" spans="2:16" ht="15.75">
      <c r="B140" s="115" t="s">
        <v>44</v>
      </c>
      <c r="C140" s="116"/>
      <c r="D140" s="13"/>
      <c r="G140" s="5"/>
      <c r="H140" s="5"/>
      <c r="I140" s="53"/>
      <c r="J140" s="53"/>
      <c r="K140" s="53"/>
      <c r="L140" s="53"/>
      <c r="M140" s="53"/>
      <c r="N140" s="53"/>
      <c r="O140" s="54"/>
      <c r="P140" s="17"/>
    </row>
    <row r="141" spans="4:16" ht="15">
      <c r="D141" s="13"/>
      <c r="G141" s="10"/>
      <c r="H141" s="11"/>
      <c r="I141" s="11"/>
      <c r="J141" s="11"/>
      <c r="K141" s="11"/>
      <c r="L141" s="11"/>
      <c r="M141" s="11"/>
      <c r="N141" s="11"/>
      <c r="O141" s="11"/>
      <c r="P141" s="17"/>
    </row>
    <row r="142" spans="3:4" ht="15">
      <c r="C142" s="12"/>
      <c r="D142" s="13"/>
    </row>
    <row r="143" ht="15">
      <c r="D143" s="13"/>
    </row>
    <row r="144" ht="15">
      <c r="D144" s="13"/>
    </row>
    <row r="145" ht="15">
      <c r="D145" s="13"/>
    </row>
    <row r="146" ht="15">
      <c r="D146" s="13"/>
    </row>
    <row r="147" ht="15">
      <c r="D147" s="13"/>
    </row>
    <row r="148" spans="4:6" ht="15">
      <c r="D148" s="51"/>
      <c r="E148" s="12"/>
      <c r="F148" s="12"/>
    </row>
    <row r="151" ht="12.75">
      <c r="C151" s="8"/>
    </row>
    <row r="152" ht="12.75">
      <c r="B152" s="14"/>
    </row>
  </sheetData>
  <sheetProtection/>
  <mergeCells count="16">
    <mergeCell ref="C1:I4"/>
    <mergeCell ref="A4:B4"/>
    <mergeCell ref="A6:B6"/>
    <mergeCell ref="A15:B15"/>
    <mergeCell ref="A26:B26"/>
    <mergeCell ref="A42:B42"/>
    <mergeCell ref="A123:B123"/>
    <mergeCell ref="A124:B124"/>
    <mergeCell ref="A125:B125"/>
    <mergeCell ref="A126:B126"/>
    <mergeCell ref="A53:B53"/>
    <mergeCell ref="A68:B68"/>
    <mergeCell ref="A80:B80"/>
    <mergeCell ref="A91:B91"/>
    <mergeCell ref="A99:B99"/>
    <mergeCell ref="A112:B112"/>
  </mergeCells>
  <printOptions horizontalCentered="1"/>
  <pageMargins left="0.2" right="0.2" top="0.24" bottom="0.29" header="0.17" footer="0.21"/>
  <pageSetup horizontalDpi="360" verticalDpi="360" orientation="landscape" scale="75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C1" sqref="C1:O4"/>
    </sheetView>
  </sheetViews>
  <sheetFormatPr defaultColWidth="11.421875" defaultRowHeight="12.75"/>
  <cols>
    <col min="1" max="1" width="10.421875" style="132" customWidth="1"/>
    <col min="2" max="2" width="54.7109375" style="132" customWidth="1"/>
    <col min="3" max="3" width="11.28125" style="132" bestFit="1" customWidth="1"/>
    <col min="4" max="15" width="10.8515625" style="132" customWidth="1"/>
    <col min="16" max="37" width="10.8515625" style="129" customWidth="1"/>
    <col min="38" max="16384" width="10.8515625" style="132" customWidth="1"/>
  </cols>
  <sheetData>
    <row r="1" spans="1:15" s="129" customFormat="1" ht="25.5" customHeight="1">
      <c r="A1" s="125"/>
      <c r="B1" s="126"/>
      <c r="C1" s="168" t="s">
        <v>144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:15" s="129" customFormat="1" ht="25.5" customHeight="1">
      <c r="A2" s="125"/>
      <c r="B2" s="126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3" spans="1:15" s="129" customFormat="1" ht="25.5" customHeight="1">
      <c r="A3" s="125"/>
      <c r="B3" s="126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</row>
    <row r="4" spans="1:15" s="129" customFormat="1" ht="22.5" customHeight="1">
      <c r="A4" s="181" t="s">
        <v>138</v>
      </c>
      <c r="B4" s="181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</row>
    <row r="5" spans="1:9" s="129" customFormat="1" ht="12.75" customHeight="1" thickBot="1">
      <c r="A5" s="123"/>
      <c r="B5" s="123"/>
      <c r="C5" s="124"/>
      <c r="D5" s="124"/>
      <c r="E5" s="124"/>
      <c r="F5" s="124"/>
      <c r="G5" s="124"/>
      <c r="H5" s="124"/>
      <c r="I5" s="124"/>
    </row>
    <row r="6" spans="1:15" ht="27" thickBot="1">
      <c r="A6" s="127"/>
      <c r="B6" s="128"/>
      <c r="C6" s="130" t="s">
        <v>0</v>
      </c>
      <c r="D6" s="130" t="s">
        <v>127</v>
      </c>
      <c r="E6" s="130" t="s">
        <v>128</v>
      </c>
      <c r="F6" s="130" t="s">
        <v>129</v>
      </c>
      <c r="G6" s="130" t="s">
        <v>130</v>
      </c>
      <c r="H6" s="130" t="s">
        <v>131</v>
      </c>
      <c r="I6" s="130" t="s">
        <v>132</v>
      </c>
      <c r="J6" s="130" t="s">
        <v>133</v>
      </c>
      <c r="K6" s="130" t="s">
        <v>134</v>
      </c>
      <c r="L6" s="130" t="s">
        <v>135</v>
      </c>
      <c r="M6" s="130" t="s">
        <v>136</v>
      </c>
      <c r="N6" s="130" t="s">
        <v>137</v>
      </c>
      <c r="O6" s="131" t="s">
        <v>99</v>
      </c>
    </row>
    <row r="7" spans="1:15" ht="16.5" thickBot="1">
      <c r="A7" s="187" t="s">
        <v>37</v>
      </c>
      <c r="B7" s="188"/>
      <c r="C7" s="133">
        <f>Janeiro!E13</f>
        <v>8830</v>
      </c>
      <c r="D7" s="133">
        <f>Fevereiro!E13</f>
        <v>8830</v>
      </c>
      <c r="E7" s="133">
        <f>Março!E13</f>
        <v>8830</v>
      </c>
      <c r="F7" s="133">
        <f>Abril!E13</f>
        <v>8830</v>
      </c>
      <c r="G7" s="133">
        <f>Maio!E13</f>
        <v>8830</v>
      </c>
      <c r="H7" s="133">
        <f>Junho!E13</f>
        <v>8830</v>
      </c>
      <c r="I7" s="133">
        <f>Julho!E13</f>
        <v>8830</v>
      </c>
      <c r="J7" s="133">
        <f>Agosto!E13</f>
        <v>8830</v>
      </c>
      <c r="K7" s="133">
        <f>Setembro!E13</f>
        <v>8830</v>
      </c>
      <c r="L7" s="133">
        <f>Outubro!E13</f>
        <v>8830</v>
      </c>
      <c r="M7" s="133">
        <f>Novembro!E13</f>
        <v>8830</v>
      </c>
      <c r="N7" s="133">
        <f>Dezembro!E13</f>
        <v>8830</v>
      </c>
      <c r="O7" s="134">
        <f>SUM(C7:N7)</f>
        <v>105960</v>
      </c>
    </row>
    <row r="8" spans="1:15" ht="13.5" thickBot="1">
      <c r="A8" s="135"/>
      <c r="B8" s="136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8"/>
    </row>
    <row r="9" spans="1:15" ht="15.75">
      <c r="A9" s="171" t="s">
        <v>79</v>
      </c>
      <c r="B9" s="184"/>
      <c r="C9" s="133">
        <f>Janeiro!H24</f>
        <v>2750</v>
      </c>
      <c r="D9" s="133">
        <f>Fevereiro!H24</f>
        <v>2750</v>
      </c>
      <c r="E9" s="133">
        <f>Março!H24</f>
        <v>2750</v>
      </c>
      <c r="F9" s="133">
        <f>Abril!H24</f>
        <v>2750</v>
      </c>
      <c r="G9" s="133">
        <f>Maio!H24</f>
        <v>2750</v>
      </c>
      <c r="H9" s="133">
        <f>Junho!H24</f>
        <v>2750</v>
      </c>
      <c r="I9" s="133">
        <f>Julho!H24</f>
        <v>2750</v>
      </c>
      <c r="J9" s="133">
        <f>Agosto!H24</f>
        <v>2750</v>
      </c>
      <c r="K9" s="133">
        <f>Setembro!H24</f>
        <v>2750</v>
      </c>
      <c r="L9" s="133">
        <f>Outubro!H24</f>
        <v>2750</v>
      </c>
      <c r="M9" s="133">
        <f>Novembro!H24</f>
        <v>2750</v>
      </c>
      <c r="N9" s="133">
        <f>Dezembro!H24</f>
        <v>2750</v>
      </c>
      <c r="O9" s="134">
        <f>SUM(C9:N9)</f>
        <v>33000</v>
      </c>
    </row>
    <row r="10" spans="1:15" ht="13.5" thickBot="1">
      <c r="A10" s="135"/>
      <c r="B10" s="139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8"/>
    </row>
    <row r="11" spans="1:15" ht="15.75">
      <c r="A11" s="171" t="s">
        <v>5</v>
      </c>
      <c r="B11" s="184"/>
      <c r="C11" s="133">
        <f>Janeiro!H40</f>
        <v>2895</v>
      </c>
      <c r="D11" s="133">
        <f>Fevereiro!H40</f>
        <v>2895</v>
      </c>
      <c r="E11" s="133">
        <f>Março!H40</f>
        <v>2895</v>
      </c>
      <c r="F11" s="133">
        <f>Abril!H40</f>
        <v>2895</v>
      </c>
      <c r="G11" s="133">
        <f>Maio!H40</f>
        <v>2895</v>
      </c>
      <c r="H11" s="133">
        <f>Junho!H40</f>
        <v>2895</v>
      </c>
      <c r="I11" s="133">
        <f>Julho!H40</f>
        <v>2895</v>
      </c>
      <c r="J11" s="133">
        <f>Agosto!H40</f>
        <v>2895</v>
      </c>
      <c r="K11" s="133">
        <f>Setembro!H40</f>
        <v>2895</v>
      </c>
      <c r="L11" s="133">
        <f>Outubro!H40</f>
        <v>2895</v>
      </c>
      <c r="M11" s="133">
        <f>Novembro!H40</f>
        <v>2895</v>
      </c>
      <c r="N11" s="133">
        <f>Dezembro!H40</f>
        <v>2895</v>
      </c>
      <c r="O11" s="134">
        <f aca="true" t="shared" si="0" ref="O11:O25">SUM(C11:N11)</f>
        <v>34740</v>
      </c>
    </row>
    <row r="12" spans="1:15" ht="13.5" thickBot="1">
      <c r="A12" s="140"/>
      <c r="B12" s="141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8"/>
    </row>
    <row r="13" spans="1:15" ht="15.75">
      <c r="A13" s="171" t="s">
        <v>10</v>
      </c>
      <c r="B13" s="184"/>
      <c r="C13" s="133">
        <f>Janeiro!H51</f>
        <v>600</v>
      </c>
      <c r="D13" s="133">
        <f>Fevereiro!H51</f>
        <v>600</v>
      </c>
      <c r="E13" s="133">
        <f>Março!H51</f>
        <v>600</v>
      </c>
      <c r="F13" s="133">
        <f>Abril!H51</f>
        <v>600</v>
      </c>
      <c r="G13" s="133">
        <f>Maio!H51</f>
        <v>600</v>
      </c>
      <c r="H13" s="133">
        <f>Junho!H51</f>
        <v>600</v>
      </c>
      <c r="I13" s="133">
        <f>Julho!H51</f>
        <v>600</v>
      </c>
      <c r="J13" s="133">
        <f>Agosto!H51</f>
        <v>600</v>
      </c>
      <c r="K13" s="133">
        <f>Setembro!H51</f>
        <v>600</v>
      </c>
      <c r="L13" s="133">
        <f>Outubro!H51</f>
        <v>600</v>
      </c>
      <c r="M13" s="133">
        <f>Novembro!H51</f>
        <v>600</v>
      </c>
      <c r="N13" s="133">
        <f>Dezembro!H51</f>
        <v>600</v>
      </c>
      <c r="O13" s="134">
        <f t="shared" si="0"/>
        <v>7200</v>
      </c>
    </row>
    <row r="14" spans="1:15" ht="13.5" thickBot="1">
      <c r="A14" s="140"/>
      <c r="B14" s="141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8"/>
    </row>
    <row r="15" spans="1:15" ht="15.75">
      <c r="A15" s="171" t="s">
        <v>90</v>
      </c>
      <c r="B15" s="184"/>
      <c r="C15" s="133">
        <f>Janeiro!H66</f>
        <v>555</v>
      </c>
      <c r="D15" s="133">
        <f>Fevereiro!H66</f>
        <v>555</v>
      </c>
      <c r="E15" s="133">
        <f>Março!H66</f>
        <v>555</v>
      </c>
      <c r="F15" s="133">
        <f>Abril!H66</f>
        <v>555</v>
      </c>
      <c r="G15" s="133">
        <f>Maio!H66</f>
        <v>555</v>
      </c>
      <c r="H15" s="133">
        <f>Junho!H66</f>
        <v>555</v>
      </c>
      <c r="I15" s="133">
        <f>Julho!H66</f>
        <v>555</v>
      </c>
      <c r="J15" s="133">
        <f>Agosto!H66</f>
        <v>555</v>
      </c>
      <c r="K15" s="133">
        <f>Setembro!H66</f>
        <v>555</v>
      </c>
      <c r="L15" s="133">
        <f>Outubro!H66</f>
        <v>555</v>
      </c>
      <c r="M15" s="133">
        <f>Novembro!H66</f>
        <v>555</v>
      </c>
      <c r="N15" s="133">
        <f>Dezembro!H66</f>
        <v>555</v>
      </c>
      <c r="O15" s="134">
        <f t="shared" si="0"/>
        <v>6660</v>
      </c>
    </row>
    <row r="16" spans="1:15" ht="13.5" thickBot="1">
      <c r="A16" s="140"/>
      <c r="B16" s="141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8"/>
    </row>
    <row r="17" spans="1:15" ht="15.75">
      <c r="A17" s="171" t="s">
        <v>91</v>
      </c>
      <c r="B17" s="184"/>
      <c r="C17" s="133">
        <f>Janeiro!H78</f>
        <v>545</v>
      </c>
      <c r="D17" s="133">
        <f>Fevereiro!H78</f>
        <v>545</v>
      </c>
      <c r="E17" s="133">
        <f>Março!H78</f>
        <v>545</v>
      </c>
      <c r="F17" s="133">
        <f>Abril!H78</f>
        <v>545</v>
      </c>
      <c r="G17" s="133">
        <f>Maio!H78</f>
        <v>545</v>
      </c>
      <c r="H17" s="133">
        <f>Junho!H78</f>
        <v>545</v>
      </c>
      <c r="I17" s="133">
        <f>Julho!H78</f>
        <v>545</v>
      </c>
      <c r="J17" s="133">
        <f>Agosto!H78</f>
        <v>545</v>
      </c>
      <c r="K17" s="133">
        <f>Setembro!H78</f>
        <v>545</v>
      </c>
      <c r="L17" s="133">
        <f>Outubro!H78</f>
        <v>545</v>
      </c>
      <c r="M17" s="133">
        <f>Novembro!H78</f>
        <v>545</v>
      </c>
      <c r="N17" s="133">
        <f>Dezembro!H78</f>
        <v>545</v>
      </c>
      <c r="O17" s="134">
        <f t="shared" si="0"/>
        <v>6540</v>
      </c>
    </row>
    <row r="18" spans="1:15" ht="13.5" thickBot="1">
      <c r="A18" s="140"/>
      <c r="B18" s="141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8"/>
    </row>
    <row r="19" spans="1:15" ht="15.75">
      <c r="A19" s="171" t="s">
        <v>28</v>
      </c>
      <c r="B19" s="184"/>
      <c r="C19" s="133">
        <f>Janeiro!H89</f>
        <v>508</v>
      </c>
      <c r="D19" s="133">
        <f>Fevereiro!H89</f>
        <v>508</v>
      </c>
      <c r="E19" s="133">
        <f>Março!H89</f>
        <v>508</v>
      </c>
      <c r="F19" s="133">
        <f>Abril!H89</f>
        <v>508</v>
      </c>
      <c r="G19" s="133">
        <f>Maio!H89</f>
        <v>508</v>
      </c>
      <c r="H19" s="133">
        <f>Junho!H89</f>
        <v>508</v>
      </c>
      <c r="I19" s="133">
        <f>Julho!H89</f>
        <v>508</v>
      </c>
      <c r="J19" s="133">
        <f>Agosto!H89</f>
        <v>508</v>
      </c>
      <c r="K19" s="133">
        <f>Setembro!H89</f>
        <v>508</v>
      </c>
      <c r="L19" s="133">
        <f>Outubro!H89</f>
        <v>508</v>
      </c>
      <c r="M19" s="133">
        <f>Novembro!H89</f>
        <v>508</v>
      </c>
      <c r="N19" s="133">
        <f>Dezembro!H89</f>
        <v>508</v>
      </c>
      <c r="O19" s="134">
        <f t="shared" si="0"/>
        <v>6096</v>
      </c>
    </row>
    <row r="20" spans="1:15" ht="13.5" thickBot="1">
      <c r="A20" s="135"/>
      <c r="B20" s="139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8"/>
    </row>
    <row r="21" spans="1:15" ht="15.75">
      <c r="A21" s="171" t="s">
        <v>74</v>
      </c>
      <c r="B21" s="184"/>
      <c r="C21" s="133">
        <f>Janeiro!H97</f>
        <v>200</v>
      </c>
      <c r="D21" s="133">
        <f>Fevereiro!H97</f>
        <v>200</v>
      </c>
      <c r="E21" s="133">
        <f>Março!H97</f>
        <v>200</v>
      </c>
      <c r="F21" s="133">
        <f>Abril!H97</f>
        <v>200</v>
      </c>
      <c r="G21" s="133">
        <f>Maio!H97</f>
        <v>200</v>
      </c>
      <c r="H21" s="133">
        <f>Junho!H97</f>
        <v>200</v>
      </c>
      <c r="I21" s="133">
        <f>Julho!H97</f>
        <v>200</v>
      </c>
      <c r="J21" s="133">
        <f>Agosto!H97</f>
        <v>200</v>
      </c>
      <c r="K21" s="133">
        <f>Setembro!H97</f>
        <v>200</v>
      </c>
      <c r="L21" s="133">
        <f>Outubro!H97</f>
        <v>200</v>
      </c>
      <c r="M21" s="133">
        <f>Novembro!H97</f>
        <v>200</v>
      </c>
      <c r="N21" s="133">
        <f>Dezembro!H97</f>
        <v>200</v>
      </c>
      <c r="O21" s="134">
        <f>SUM(C21:N21)</f>
        <v>2400</v>
      </c>
    </row>
    <row r="22" spans="1:15" ht="13.5" thickBot="1">
      <c r="A22" s="135"/>
      <c r="B22" s="139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8"/>
    </row>
    <row r="23" spans="1:15" ht="15.75">
      <c r="A23" s="171" t="s">
        <v>34</v>
      </c>
      <c r="B23" s="184"/>
      <c r="C23" s="133">
        <f>Janeiro!H110</f>
        <v>500</v>
      </c>
      <c r="D23" s="133">
        <f>Fevereiro!H110</f>
        <v>500</v>
      </c>
      <c r="E23" s="133">
        <f>Março!H110</f>
        <v>500</v>
      </c>
      <c r="F23" s="133">
        <f>Abril!H110</f>
        <v>500</v>
      </c>
      <c r="G23" s="133">
        <f>Maio!H110</f>
        <v>500</v>
      </c>
      <c r="H23" s="133">
        <f>Junho!H110</f>
        <v>500</v>
      </c>
      <c r="I23" s="133">
        <f>Julho!H110</f>
        <v>500</v>
      </c>
      <c r="J23" s="133">
        <f>Agosto!H110</f>
        <v>500</v>
      </c>
      <c r="K23" s="133">
        <f>Setembro!H110</f>
        <v>500</v>
      </c>
      <c r="L23" s="133">
        <f>Outubro!H110</f>
        <v>500</v>
      </c>
      <c r="M23" s="133">
        <f>Novembro!H110</f>
        <v>500</v>
      </c>
      <c r="N23" s="133">
        <f>Dezembro!H110</f>
        <v>500</v>
      </c>
      <c r="O23" s="134">
        <f t="shared" si="0"/>
        <v>6000</v>
      </c>
    </row>
    <row r="24" spans="1:15" ht="15.75" thickBot="1">
      <c r="A24" s="135"/>
      <c r="B24" s="139"/>
      <c r="C24" s="142"/>
      <c r="D24" s="143"/>
      <c r="E24" s="142"/>
      <c r="F24" s="142"/>
      <c r="G24" s="143"/>
      <c r="H24" s="137"/>
      <c r="I24" s="137"/>
      <c r="J24" s="137"/>
      <c r="K24" s="137"/>
      <c r="L24" s="137"/>
      <c r="M24" s="137"/>
      <c r="N24" s="137"/>
      <c r="O24" s="138"/>
    </row>
    <row r="25" spans="1:15" ht="16.5" thickBot="1">
      <c r="A25" s="185" t="s">
        <v>89</v>
      </c>
      <c r="B25" s="186"/>
      <c r="C25" s="144">
        <f>Janeiro!H119</f>
        <v>250</v>
      </c>
      <c r="D25" s="145">
        <f>Fevereiro!H119</f>
        <v>250</v>
      </c>
      <c r="E25" s="144">
        <f>Março!H119</f>
        <v>250</v>
      </c>
      <c r="F25" s="144">
        <f>Abril!H119</f>
        <v>250</v>
      </c>
      <c r="G25" s="145">
        <f>Abril!H119</f>
        <v>250</v>
      </c>
      <c r="H25" s="146">
        <f>Junho!H119</f>
        <v>250</v>
      </c>
      <c r="I25" s="146">
        <f>Julho!H119</f>
        <v>250</v>
      </c>
      <c r="J25" s="146">
        <f>Agosto!H119</f>
        <v>250</v>
      </c>
      <c r="K25" s="146">
        <f>Setembro!H119</f>
        <v>250</v>
      </c>
      <c r="L25" s="146">
        <f>Outubro!H119</f>
        <v>250</v>
      </c>
      <c r="M25" s="146">
        <f>Novembro!H119</f>
        <v>250</v>
      </c>
      <c r="N25" s="146">
        <f>Dezembro!H119</f>
        <v>250</v>
      </c>
      <c r="O25" s="147">
        <f t="shared" si="0"/>
        <v>3000</v>
      </c>
    </row>
    <row r="26" spans="1:15" s="129" customFormat="1" ht="15">
      <c r="A26" s="148"/>
      <c r="B26" s="149"/>
      <c r="C26" s="150"/>
      <c r="D26" s="151"/>
      <c r="E26" s="152"/>
      <c r="F26" s="150"/>
      <c r="G26" s="151"/>
      <c r="O26" s="153"/>
    </row>
    <row r="27" s="129" customFormat="1" ht="12.75"/>
    <row r="28" spans="2:3" s="129" customFormat="1" ht="15.75">
      <c r="B28" s="154"/>
      <c r="C28" s="154"/>
    </row>
    <row r="29" spans="2:3" s="129" customFormat="1" ht="15.75">
      <c r="B29" s="160" t="s">
        <v>43</v>
      </c>
      <c r="C29" s="159"/>
    </row>
    <row r="30" spans="2:3" s="129" customFormat="1" ht="15.75">
      <c r="B30" s="161" t="s">
        <v>37</v>
      </c>
      <c r="C30" s="155">
        <f>O7</f>
        <v>105960</v>
      </c>
    </row>
    <row r="31" spans="2:3" s="129" customFormat="1" ht="15.75">
      <c r="B31" s="162" t="s">
        <v>79</v>
      </c>
      <c r="C31" s="155">
        <f>O9</f>
        <v>33000</v>
      </c>
    </row>
    <row r="32" spans="2:3" s="129" customFormat="1" ht="15.75">
      <c r="B32" s="162" t="s">
        <v>5</v>
      </c>
      <c r="C32" s="155">
        <f>O11</f>
        <v>34740</v>
      </c>
    </row>
    <row r="33" spans="2:3" s="129" customFormat="1" ht="15.75">
      <c r="B33" s="162" t="s">
        <v>10</v>
      </c>
      <c r="C33" s="155">
        <f>O13</f>
        <v>7200</v>
      </c>
    </row>
    <row r="34" spans="2:3" s="129" customFormat="1" ht="15.75">
      <c r="B34" s="162" t="s">
        <v>90</v>
      </c>
      <c r="C34" s="155">
        <f>O15</f>
        <v>6660</v>
      </c>
    </row>
    <row r="35" spans="2:3" s="129" customFormat="1" ht="15.75">
      <c r="B35" s="162" t="s">
        <v>91</v>
      </c>
      <c r="C35" s="155">
        <f>O17</f>
        <v>6540</v>
      </c>
    </row>
    <row r="36" spans="2:3" s="129" customFormat="1" ht="15.75">
      <c r="B36" s="162" t="s">
        <v>28</v>
      </c>
      <c r="C36" s="155">
        <f>O19</f>
        <v>6096</v>
      </c>
    </row>
    <row r="37" spans="2:3" s="129" customFormat="1" ht="15.75">
      <c r="B37" s="162" t="s">
        <v>74</v>
      </c>
      <c r="C37" s="155">
        <f>O21</f>
        <v>2400</v>
      </c>
    </row>
    <row r="38" spans="2:3" s="129" customFormat="1" ht="15.75">
      <c r="B38" s="162" t="s">
        <v>34</v>
      </c>
      <c r="C38" s="155">
        <f>O23</f>
        <v>6000</v>
      </c>
    </row>
    <row r="39" spans="2:3" s="129" customFormat="1" ht="15.75">
      <c r="B39" s="162" t="s">
        <v>89</v>
      </c>
      <c r="C39" s="156">
        <f>O25</f>
        <v>3000</v>
      </c>
    </row>
    <row r="40" spans="2:3" s="129" customFormat="1" ht="15.75">
      <c r="B40" s="163" t="s">
        <v>44</v>
      </c>
      <c r="C40" s="158"/>
    </row>
    <row r="41" s="129" customFormat="1" ht="12.75"/>
    <row r="42" s="129" customFormat="1" ht="12.75"/>
    <row r="43" spans="1:3" s="129" customFormat="1" ht="12.75">
      <c r="A43" s="157"/>
      <c r="B43" s="157"/>
      <c r="C43" s="157"/>
    </row>
    <row r="44" spans="1:3" s="129" customFormat="1" ht="12.75">
      <c r="A44" s="157"/>
      <c r="B44" s="157"/>
      <c r="C44" s="157"/>
    </row>
    <row r="45" spans="1:3" s="129" customFormat="1" ht="12.75">
      <c r="A45" s="157"/>
      <c r="B45" s="157"/>
      <c r="C45" s="157"/>
    </row>
    <row r="46" spans="1:3" s="129" customFormat="1" ht="12.75">
      <c r="A46" s="157"/>
      <c r="B46" s="157"/>
      <c r="C46" s="157"/>
    </row>
    <row r="47" spans="1:3" s="129" customFormat="1" ht="12.75">
      <c r="A47" s="157"/>
      <c r="B47" s="157"/>
      <c r="C47" s="157"/>
    </row>
    <row r="48" spans="1:3" s="129" customFormat="1" ht="12.75">
      <c r="A48" s="157"/>
      <c r="B48" s="157"/>
      <c r="C48" s="157"/>
    </row>
    <row r="49" spans="1:3" s="129" customFormat="1" ht="12.75">
      <c r="A49" s="157"/>
      <c r="B49" s="157"/>
      <c r="C49" s="157"/>
    </row>
    <row r="50" spans="1:3" s="129" customFormat="1" ht="12.75">
      <c r="A50" s="157"/>
      <c r="B50" s="157"/>
      <c r="C50" s="157"/>
    </row>
    <row r="51" spans="1:3" s="129" customFormat="1" ht="12.75">
      <c r="A51" s="157"/>
      <c r="B51" s="157"/>
      <c r="C51" s="157"/>
    </row>
    <row r="52" spans="1:3" s="129" customFormat="1" ht="12.75">
      <c r="A52" s="157"/>
      <c r="B52" s="157"/>
      <c r="C52" s="157"/>
    </row>
    <row r="53" spans="1:3" s="129" customFormat="1" ht="12.75">
      <c r="A53" s="157"/>
      <c r="B53" s="157"/>
      <c r="C53" s="157"/>
    </row>
    <row r="54" spans="1:3" s="129" customFormat="1" ht="12.75">
      <c r="A54" s="157"/>
      <c r="B54" s="157"/>
      <c r="C54" s="157"/>
    </row>
    <row r="55" spans="1:3" s="129" customFormat="1" ht="12.75">
      <c r="A55" s="157"/>
      <c r="B55" s="157"/>
      <c r="C55" s="157"/>
    </row>
    <row r="56" spans="1:3" s="129" customFormat="1" ht="12.75">
      <c r="A56" s="157"/>
      <c r="B56" s="157"/>
      <c r="C56" s="157"/>
    </row>
    <row r="57" spans="1:3" s="129" customFormat="1" ht="12.75">
      <c r="A57" s="157"/>
      <c r="B57" s="157"/>
      <c r="C57" s="157"/>
    </row>
    <row r="58" spans="1:3" s="129" customFormat="1" ht="12.75">
      <c r="A58" s="157"/>
      <c r="B58" s="157"/>
      <c r="C58" s="157"/>
    </row>
    <row r="59" spans="1:3" s="129" customFormat="1" ht="12.75">
      <c r="A59" s="157"/>
      <c r="B59" s="157"/>
      <c r="C59" s="157"/>
    </row>
    <row r="60" spans="1:3" s="129" customFormat="1" ht="12.75">
      <c r="A60" s="157"/>
      <c r="B60" s="157"/>
      <c r="C60" s="157"/>
    </row>
    <row r="61" spans="1:3" s="129" customFormat="1" ht="12.75">
      <c r="A61" s="157"/>
      <c r="B61" s="157"/>
      <c r="C61" s="157"/>
    </row>
    <row r="62" spans="1:3" s="129" customFormat="1" ht="12.75">
      <c r="A62" s="157"/>
      <c r="B62" s="157"/>
      <c r="C62" s="157"/>
    </row>
    <row r="63" s="129" customFormat="1" ht="12.75"/>
    <row r="64" s="129" customFormat="1" ht="12.75"/>
    <row r="65" s="129" customFormat="1" ht="12.75"/>
    <row r="66" s="129" customFormat="1" ht="12.75"/>
    <row r="67" s="129" customFormat="1" ht="12.75"/>
    <row r="68" s="129" customFormat="1" ht="12.75"/>
    <row r="69" s="129" customFormat="1" ht="12.75"/>
    <row r="70" s="129" customFormat="1" ht="12.75"/>
    <row r="71" s="129" customFormat="1" ht="12.75"/>
    <row r="72" s="129" customFormat="1" ht="12.75"/>
    <row r="73" s="129" customFormat="1" ht="12.75"/>
    <row r="74" s="129" customFormat="1" ht="12.75"/>
    <row r="75" s="129" customFormat="1" ht="12.75"/>
    <row r="76" s="129" customFormat="1" ht="12.75"/>
    <row r="77" s="129" customFormat="1" ht="12.75"/>
    <row r="78" s="129" customFormat="1" ht="12.75"/>
    <row r="79" s="129" customFormat="1" ht="12.75"/>
    <row r="80" s="129" customFormat="1" ht="12.75"/>
    <row r="81" s="129" customFormat="1" ht="12.75"/>
    <row r="82" s="129" customFormat="1" ht="12.75"/>
    <row r="83" s="129" customFormat="1" ht="12.75"/>
    <row r="84" s="129" customFormat="1" ht="12.75"/>
    <row r="85" s="129" customFormat="1" ht="12.75"/>
    <row r="86" s="129" customFormat="1" ht="12.75"/>
    <row r="87" s="129" customFormat="1" ht="12.75"/>
    <row r="88" s="129" customFormat="1" ht="12.75"/>
    <row r="89" s="129" customFormat="1" ht="12.75"/>
    <row r="90" s="129" customFormat="1" ht="12.75"/>
    <row r="91" s="129" customFormat="1" ht="12.75"/>
    <row r="92" s="129" customFormat="1" ht="12.75"/>
    <row r="93" s="129" customFormat="1" ht="12.75"/>
    <row r="94" s="129" customFormat="1" ht="12.75"/>
    <row r="95" s="129" customFormat="1" ht="12.75"/>
    <row r="96" s="129" customFormat="1" ht="12.75"/>
    <row r="97" s="129" customFormat="1" ht="12.75"/>
    <row r="98" s="129" customFormat="1" ht="12.75"/>
    <row r="99" s="129" customFormat="1" ht="12.75"/>
    <row r="100" s="129" customFormat="1" ht="12.75"/>
    <row r="101" s="129" customFormat="1" ht="12.75"/>
    <row r="102" s="129" customFormat="1" ht="12.75"/>
    <row r="103" s="129" customFormat="1" ht="12.75"/>
    <row r="104" s="129" customFormat="1" ht="12.75"/>
    <row r="105" s="129" customFormat="1" ht="12.75"/>
    <row r="106" s="129" customFormat="1" ht="12.75"/>
    <row r="107" s="129" customFormat="1" ht="12.75"/>
    <row r="108" s="129" customFormat="1" ht="12.75"/>
    <row r="109" s="129" customFormat="1" ht="12.75"/>
    <row r="110" s="129" customFormat="1" ht="12.75"/>
    <row r="111" s="129" customFormat="1" ht="12.75"/>
    <row r="112" s="129" customFormat="1" ht="12.75"/>
    <row r="113" s="129" customFormat="1" ht="12.75"/>
    <row r="114" s="129" customFormat="1" ht="12.75"/>
    <row r="115" s="129" customFormat="1" ht="12.75"/>
    <row r="116" s="129" customFormat="1" ht="12.75"/>
    <row r="117" s="129" customFormat="1" ht="12.75"/>
    <row r="118" s="129" customFormat="1" ht="12.75"/>
    <row r="119" s="129" customFormat="1" ht="12.75"/>
    <row r="120" s="129" customFormat="1" ht="12.75"/>
    <row r="121" s="129" customFormat="1" ht="13.5"/>
    <row r="122" s="129" customFormat="1" ht="13.5"/>
    <row r="123" s="129" customFormat="1" ht="13.5"/>
    <row r="124" s="129" customFormat="1" ht="13.5"/>
    <row r="125" s="129" customFormat="1" ht="13.5"/>
    <row r="126" s="129" customFormat="1" ht="13.5"/>
    <row r="127" s="129" customFormat="1" ht="13.5"/>
    <row r="128" s="129" customFormat="1" ht="13.5"/>
    <row r="129" s="129" customFormat="1" ht="13.5"/>
    <row r="130" s="129" customFormat="1" ht="13.5"/>
    <row r="131" s="129" customFormat="1" ht="13.5"/>
    <row r="132" s="129" customFormat="1" ht="13.5"/>
    <row r="133" s="129" customFormat="1" ht="13.5"/>
    <row r="134" s="129" customFormat="1" ht="13.5"/>
    <row r="135" s="129" customFormat="1" ht="13.5"/>
    <row r="136" s="129" customFormat="1" ht="13.5"/>
    <row r="137" s="129" customFormat="1" ht="13.5"/>
    <row r="138" s="129" customFormat="1" ht="13.5"/>
    <row r="139" s="129" customFormat="1" ht="13.5"/>
    <row r="140" s="129" customFormat="1" ht="13.5"/>
    <row r="141" s="129" customFormat="1" ht="13.5"/>
    <row r="142" s="129" customFormat="1" ht="13.5"/>
    <row r="143" s="129" customFormat="1" ht="13.5"/>
    <row r="144" s="129" customFormat="1" ht="13.5"/>
    <row r="145" s="129" customFormat="1" ht="13.5"/>
    <row r="146" s="129" customFormat="1" ht="13.5"/>
    <row r="147" s="129" customFormat="1" ht="13.5"/>
    <row r="148" s="129" customFormat="1" ht="13.5"/>
    <row r="149" s="129" customFormat="1" ht="13.5"/>
    <row r="150" s="129" customFormat="1" ht="13.5"/>
    <row r="151" s="129" customFormat="1" ht="13.5"/>
    <row r="152" s="129" customFormat="1" ht="13.5"/>
    <row r="153" s="129" customFormat="1" ht="13.5"/>
    <row r="154" s="129" customFormat="1" ht="13.5"/>
    <row r="155" s="129" customFormat="1" ht="13.5"/>
    <row r="156" s="129" customFormat="1" ht="13.5"/>
    <row r="157" s="129" customFormat="1" ht="13.5"/>
    <row r="158" s="129" customFormat="1" ht="13.5"/>
    <row r="159" s="129" customFormat="1" ht="13.5"/>
    <row r="160" s="129" customFormat="1" ht="13.5"/>
    <row r="161" s="129" customFormat="1" ht="13.5"/>
    <row r="162" s="129" customFormat="1" ht="13.5"/>
    <row r="163" s="129" customFormat="1" ht="13.5"/>
  </sheetData>
  <sheetProtection/>
  <mergeCells count="12">
    <mergeCell ref="A13:B13"/>
    <mergeCell ref="A15:B15"/>
    <mergeCell ref="C1:O4"/>
    <mergeCell ref="A17:B17"/>
    <mergeCell ref="A19:B19"/>
    <mergeCell ref="A21:B21"/>
    <mergeCell ref="A23:B23"/>
    <mergeCell ref="A25:B25"/>
    <mergeCell ref="A4:B4"/>
    <mergeCell ref="A7:B7"/>
    <mergeCell ref="A9:B9"/>
    <mergeCell ref="A11:B11"/>
  </mergeCells>
  <printOptions/>
  <pageMargins left="0.787401575" right="0.787401575" top="0.984251969" bottom="0.984251969" header="0.3" footer="0.3"/>
  <pageSetup orientation="portrait" paperSize="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C157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" sqref="C1:I4"/>
    </sheetView>
  </sheetViews>
  <sheetFormatPr defaultColWidth="11.57421875" defaultRowHeight="12.75" outlineLevelRow="1"/>
  <cols>
    <col min="1" max="1" width="10.421875" style="0" customWidth="1"/>
    <col min="2" max="2" width="45.421875" style="0" customWidth="1"/>
    <col min="3" max="3" width="12.421875" style="0" bestFit="1" customWidth="1"/>
    <col min="4" max="4" width="20.421875" style="0" customWidth="1"/>
    <col min="5" max="5" width="20.8515625" style="0" customWidth="1"/>
    <col min="6" max="6" width="19.421875" style="0" customWidth="1"/>
    <col min="7" max="7" width="33.421875" style="0" customWidth="1"/>
    <col min="8" max="8" width="11.28125" style="0" bestFit="1" customWidth="1"/>
    <col min="9" max="9" width="13.00390625" style="0" customWidth="1"/>
    <col min="10" max="10" width="2.7109375" style="0" customWidth="1"/>
    <col min="11" max="11" width="3.7109375" style="0" customWidth="1"/>
    <col min="12" max="16384" width="11.421875" style="0" customWidth="1"/>
  </cols>
  <sheetData>
    <row r="1" spans="1:9" s="3" customFormat="1" ht="33" customHeight="1">
      <c r="A1" s="61"/>
      <c r="B1" s="62"/>
      <c r="C1" s="168" t="s">
        <v>143</v>
      </c>
      <c r="D1" s="168"/>
      <c r="E1" s="168"/>
      <c r="F1" s="168"/>
      <c r="G1" s="168"/>
      <c r="H1" s="168"/>
      <c r="I1" s="168"/>
    </row>
    <row r="2" spans="1:9" s="3" customFormat="1" ht="25.5">
      <c r="A2" s="61"/>
      <c r="B2" s="62"/>
      <c r="C2" s="168"/>
      <c r="D2" s="168"/>
      <c r="E2" s="168"/>
      <c r="F2" s="168"/>
      <c r="G2" s="168"/>
      <c r="H2" s="168"/>
      <c r="I2" s="168"/>
    </row>
    <row r="3" spans="1:9" s="3" customFormat="1" ht="27" customHeight="1">
      <c r="A3" s="61"/>
      <c r="B3" s="62"/>
      <c r="C3" s="168"/>
      <c r="D3" s="168"/>
      <c r="E3" s="168"/>
      <c r="F3" s="168"/>
      <c r="G3" s="168"/>
      <c r="H3" s="168"/>
      <c r="I3" s="168"/>
    </row>
    <row r="4" spans="1:9" s="3" customFormat="1" ht="33.75" customHeight="1">
      <c r="A4" s="181" t="s">
        <v>100</v>
      </c>
      <c r="B4" s="181"/>
      <c r="C4" s="168"/>
      <c r="D4" s="168"/>
      <c r="E4" s="168"/>
      <c r="F4" s="168"/>
      <c r="G4" s="168"/>
      <c r="H4" s="168"/>
      <c r="I4" s="168"/>
    </row>
    <row r="5" spans="1:9" s="3" customFormat="1" ht="15.75" customHeight="1" thickBot="1">
      <c r="A5" s="59"/>
      <c r="B5" s="58"/>
      <c r="C5" s="60"/>
      <c r="D5" s="60"/>
      <c r="E5" s="60"/>
      <c r="F5" s="60"/>
      <c r="G5" s="60"/>
      <c r="H5" s="58"/>
      <c r="I5" s="60"/>
    </row>
    <row r="6" spans="1:25" s="1" customFormat="1" ht="18" customHeight="1" thickBot="1">
      <c r="A6" s="182" t="s">
        <v>37</v>
      </c>
      <c r="B6" s="183"/>
      <c r="C6" s="92" t="s">
        <v>95</v>
      </c>
      <c r="D6" s="93" t="s">
        <v>102</v>
      </c>
      <c r="E6" s="93" t="s">
        <v>88</v>
      </c>
      <c r="F6" s="94" t="s">
        <v>103</v>
      </c>
      <c r="G6" s="27"/>
      <c r="I6"/>
      <c r="J6"/>
      <c r="K6"/>
      <c r="Q6"/>
      <c r="R6"/>
      <c r="S6"/>
      <c r="T6"/>
      <c r="U6"/>
      <c r="V6"/>
      <c r="W6"/>
      <c r="X6"/>
      <c r="Y6"/>
    </row>
    <row r="7" spans="1:7" ht="15" outlineLevel="1">
      <c r="A7" s="57"/>
      <c r="B7" s="33" t="s">
        <v>38</v>
      </c>
      <c r="C7" s="29"/>
      <c r="D7" s="29">
        <v>8000</v>
      </c>
      <c r="E7" s="84">
        <f aca="true" t="shared" si="0" ref="E7:E12">SUM(C7:D7)</f>
        <v>8000</v>
      </c>
      <c r="F7" s="95">
        <f aca="true" t="shared" si="1" ref="F7:F12">E7/E$13</f>
        <v>0.9060022650056625</v>
      </c>
      <c r="G7" s="28"/>
    </row>
    <row r="8" spans="1:7" ht="15" outlineLevel="1">
      <c r="A8" s="57"/>
      <c r="B8" s="34" t="s">
        <v>1</v>
      </c>
      <c r="C8" s="21"/>
      <c r="D8" s="21"/>
      <c r="E8" s="85">
        <f t="shared" si="0"/>
        <v>0</v>
      </c>
      <c r="F8" s="96">
        <f t="shared" si="1"/>
        <v>0</v>
      </c>
      <c r="G8" s="26"/>
    </row>
    <row r="9" spans="1:7" ht="15" outlineLevel="1">
      <c r="A9" s="57"/>
      <c r="B9" s="34" t="s">
        <v>2</v>
      </c>
      <c r="C9" s="21"/>
      <c r="D9" s="21"/>
      <c r="E9" s="85">
        <f t="shared" si="0"/>
        <v>0</v>
      </c>
      <c r="F9" s="96">
        <f t="shared" si="1"/>
        <v>0</v>
      </c>
      <c r="G9" s="26"/>
    </row>
    <row r="10" spans="1:7" ht="15" outlineLevel="1">
      <c r="A10" s="57"/>
      <c r="B10" s="34" t="s">
        <v>47</v>
      </c>
      <c r="C10" s="21">
        <v>800</v>
      </c>
      <c r="D10" s="21">
        <v>30</v>
      </c>
      <c r="E10" s="85">
        <f t="shared" si="0"/>
        <v>830</v>
      </c>
      <c r="F10" s="96">
        <f t="shared" si="1"/>
        <v>0.09399773499433749</v>
      </c>
      <c r="G10" s="26"/>
    </row>
    <row r="11" spans="1:7" ht="15" outlineLevel="1">
      <c r="A11" s="57"/>
      <c r="B11" s="34" t="s">
        <v>3</v>
      </c>
      <c r="C11" s="21"/>
      <c r="D11" s="21"/>
      <c r="E11" s="85">
        <f t="shared" si="0"/>
        <v>0</v>
      </c>
      <c r="F11" s="96">
        <f t="shared" si="1"/>
        <v>0</v>
      </c>
      <c r="G11" s="97"/>
    </row>
    <row r="12" spans="1:7" ht="45" outlineLevel="1">
      <c r="A12" s="57"/>
      <c r="B12" s="35" t="s">
        <v>104</v>
      </c>
      <c r="C12" s="21"/>
      <c r="D12" s="21"/>
      <c r="E12" s="85">
        <f t="shared" si="0"/>
        <v>0</v>
      </c>
      <c r="F12" s="96">
        <f t="shared" si="1"/>
        <v>0</v>
      </c>
      <c r="G12" s="26"/>
    </row>
    <row r="13" spans="1:8" ht="16.5" customHeight="1" outlineLevel="1" thickBot="1">
      <c r="A13" s="121"/>
      <c r="B13" s="66" t="s">
        <v>99</v>
      </c>
      <c r="C13" s="65">
        <f>SUM(C7:C12)</f>
        <v>800</v>
      </c>
      <c r="D13" s="65">
        <f>SUM(D7:D12)</f>
        <v>8030</v>
      </c>
      <c r="E13" s="67">
        <f>SUM(C13:D13)</f>
        <v>8830</v>
      </c>
      <c r="F13" s="50">
        <v>1</v>
      </c>
      <c r="G13" s="25"/>
      <c r="H13" s="17"/>
    </row>
    <row r="14" spans="1:8" ht="14.25" outlineLevel="1" thickBot="1" thickTop="1">
      <c r="A14" s="5"/>
      <c r="B14" s="10"/>
      <c r="C14" s="24"/>
      <c r="D14" s="24"/>
      <c r="E14" s="24"/>
      <c r="F14" s="25"/>
      <c r="G14" s="25"/>
      <c r="H14" s="25"/>
    </row>
    <row r="15" spans="1:25" s="1" customFormat="1" ht="18.75" customHeight="1">
      <c r="A15" s="171" t="s">
        <v>79</v>
      </c>
      <c r="B15" s="172"/>
      <c r="C15" s="55" t="s">
        <v>95</v>
      </c>
      <c r="D15" s="55" t="s">
        <v>101</v>
      </c>
      <c r="E15" s="55" t="s">
        <v>96</v>
      </c>
      <c r="F15" s="55" t="s">
        <v>97</v>
      </c>
      <c r="G15" s="55" t="s">
        <v>98</v>
      </c>
      <c r="H15" s="69" t="s">
        <v>88</v>
      </c>
      <c r="I15" s="56" t="s">
        <v>103</v>
      </c>
      <c r="J15"/>
      <c r="K15"/>
      <c r="Q15"/>
      <c r="R15"/>
      <c r="S15"/>
      <c r="T15"/>
      <c r="U15"/>
      <c r="V15"/>
      <c r="W15"/>
      <c r="X15"/>
      <c r="Y15"/>
    </row>
    <row r="16" spans="1:9" ht="15" outlineLevel="1">
      <c r="A16" s="57"/>
      <c r="B16" s="33" t="s">
        <v>123</v>
      </c>
      <c r="C16" s="41"/>
      <c r="D16" s="42">
        <v>2000</v>
      </c>
      <c r="E16" s="42"/>
      <c r="F16" s="42"/>
      <c r="G16" s="42"/>
      <c r="H16" s="83">
        <f>SUM(C16:G16)</f>
        <v>2000</v>
      </c>
      <c r="I16" s="45">
        <f aca="true" t="shared" si="2" ref="I16:I23">H16/H$24</f>
        <v>0.7272727272727273</v>
      </c>
    </row>
    <row r="17" spans="1:9" ht="15" outlineLevel="1">
      <c r="A17" s="57"/>
      <c r="B17" s="34" t="s">
        <v>72</v>
      </c>
      <c r="C17" s="43"/>
      <c r="D17" s="43"/>
      <c r="E17" s="43"/>
      <c r="F17" s="43"/>
      <c r="G17" s="43"/>
      <c r="H17" s="83">
        <f aca="true" t="shared" si="3" ref="H17:H23">SUM(C17:G17)</f>
        <v>0</v>
      </c>
      <c r="I17" s="45">
        <f t="shared" si="2"/>
        <v>0</v>
      </c>
    </row>
    <row r="18" spans="1:9" ht="15" outlineLevel="1">
      <c r="A18" s="57"/>
      <c r="B18" s="34" t="s">
        <v>121</v>
      </c>
      <c r="C18" s="43"/>
      <c r="D18" s="43"/>
      <c r="E18" s="43"/>
      <c r="F18" s="43"/>
      <c r="G18" s="43"/>
      <c r="H18" s="83">
        <f t="shared" si="3"/>
        <v>0</v>
      </c>
      <c r="I18" s="45">
        <f t="shared" si="2"/>
        <v>0</v>
      </c>
    </row>
    <row r="19" spans="1:9" ht="15" outlineLevel="1">
      <c r="A19" s="57"/>
      <c r="B19" s="34" t="s">
        <v>122</v>
      </c>
      <c r="C19" s="43"/>
      <c r="D19" s="43">
        <v>500</v>
      </c>
      <c r="E19" s="43"/>
      <c r="F19" s="43"/>
      <c r="G19" s="43"/>
      <c r="H19" s="83">
        <f t="shared" si="3"/>
        <v>500</v>
      </c>
      <c r="I19" s="45">
        <f>H19/H$24</f>
        <v>0.18181818181818182</v>
      </c>
    </row>
    <row r="20" spans="1:9" ht="15" outlineLevel="1">
      <c r="A20" s="57"/>
      <c r="B20" s="34" t="s">
        <v>73</v>
      </c>
      <c r="C20" s="43"/>
      <c r="D20" s="43"/>
      <c r="E20" s="43"/>
      <c r="F20" s="43"/>
      <c r="G20" s="43"/>
      <c r="H20" s="83">
        <f t="shared" si="3"/>
        <v>0</v>
      </c>
      <c r="I20" s="45">
        <f t="shared" si="2"/>
        <v>0</v>
      </c>
    </row>
    <row r="21" spans="1:9" ht="15" outlineLevel="1">
      <c r="A21" s="57"/>
      <c r="B21" s="34" t="s">
        <v>105</v>
      </c>
      <c r="C21" s="43">
        <v>20</v>
      </c>
      <c r="D21" s="43">
        <v>200</v>
      </c>
      <c r="E21" s="43"/>
      <c r="F21" s="43"/>
      <c r="G21" s="43"/>
      <c r="H21" s="83">
        <f t="shared" si="3"/>
        <v>220</v>
      </c>
      <c r="I21" s="45">
        <f t="shared" si="2"/>
        <v>0.08</v>
      </c>
    </row>
    <row r="22" spans="1:9" ht="15" outlineLevel="1">
      <c r="A22" s="57"/>
      <c r="B22" s="34" t="s">
        <v>125</v>
      </c>
      <c r="C22" s="43"/>
      <c r="D22" s="43">
        <v>30</v>
      </c>
      <c r="E22" s="43"/>
      <c r="G22" s="43"/>
      <c r="H22" s="83">
        <f t="shared" si="3"/>
        <v>30</v>
      </c>
      <c r="I22" s="45">
        <f t="shared" si="2"/>
        <v>0.01090909090909091</v>
      </c>
    </row>
    <row r="23" spans="1:12" ht="15" outlineLevel="1">
      <c r="A23" s="57"/>
      <c r="B23" s="36" t="s">
        <v>124</v>
      </c>
      <c r="C23" s="44"/>
      <c r="D23" s="44"/>
      <c r="E23" s="44"/>
      <c r="F23" s="44"/>
      <c r="G23" s="44"/>
      <c r="H23" s="83">
        <f t="shared" si="3"/>
        <v>0</v>
      </c>
      <c r="I23" s="45">
        <f t="shared" si="2"/>
        <v>0</v>
      </c>
      <c r="L23" s="98"/>
    </row>
    <row r="24" spans="1:9" ht="15" customHeight="1" outlineLevel="1" thickBot="1">
      <c r="A24" s="63"/>
      <c r="B24" s="64" t="s">
        <v>88</v>
      </c>
      <c r="C24" s="65">
        <f>SUM(C16:C23)</f>
        <v>20</v>
      </c>
      <c r="D24" s="65">
        <f>SUM(D16:D23)</f>
        <v>2730</v>
      </c>
      <c r="E24" s="65">
        <f>SUM(E16:E23)</f>
        <v>0</v>
      </c>
      <c r="F24" s="65">
        <f>SUM(F16:F23)</f>
        <v>0</v>
      </c>
      <c r="G24" s="65">
        <f>SUM(G16:G23)</f>
        <v>0</v>
      </c>
      <c r="H24" s="83">
        <f>SUM(C24:G24)</f>
        <v>2750</v>
      </c>
      <c r="I24" s="47">
        <f>H24/H$24</f>
        <v>1</v>
      </c>
    </row>
    <row r="25" spans="1:8" ht="12.75" customHeight="1" outlineLevel="1" thickBot="1" thickTop="1">
      <c r="A25" s="2"/>
      <c r="B25" s="2"/>
      <c r="C25" s="22"/>
      <c r="D25" s="22"/>
      <c r="E25" s="22"/>
      <c r="F25" s="40"/>
      <c r="G25" s="22"/>
      <c r="H25" s="22"/>
    </row>
    <row r="26" spans="1:9" ht="18" customHeight="1" outlineLevel="1">
      <c r="A26" s="171" t="s">
        <v>5</v>
      </c>
      <c r="B26" s="172"/>
      <c r="C26" s="55" t="s">
        <v>95</v>
      </c>
      <c r="D26" s="55" t="s">
        <v>101</v>
      </c>
      <c r="E26" s="55" t="s">
        <v>96</v>
      </c>
      <c r="F26" s="55" t="s">
        <v>97</v>
      </c>
      <c r="G26" s="55" t="s">
        <v>98</v>
      </c>
      <c r="H26" s="69" t="s">
        <v>88</v>
      </c>
      <c r="I26" s="56" t="s">
        <v>103</v>
      </c>
    </row>
    <row r="27" spans="1:9" ht="15" outlineLevel="1">
      <c r="A27" s="68"/>
      <c r="B27" s="33" t="s">
        <v>6</v>
      </c>
      <c r="C27" s="29"/>
      <c r="D27" s="29">
        <v>500</v>
      </c>
      <c r="E27" s="29"/>
      <c r="F27" s="29"/>
      <c r="G27" s="29"/>
      <c r="H27" s="70">
        <f>SUM(C27:G27)</f>
        <v>500</v>
      </c>
      <c r="I27" s="45">
        <f aca="true" t="shared" si="4" ref="I27:I40">H27/H$40</f>
        <v>0.17271157167530224</v>
      </c>
    </row>
    <row r="28" spans="1:9" ht="15" outlineLevel="1">
      <c r="A28" s="68"/>
      <c r="B28" s="34" t="s">
        <v>7</v>
      </c>
      <c r="D28" s="21">
        <v>250</v>
      </c>
      <c r="E28" s="21"/>
      <c r="F28" s="21"/>
      <c r="G28" s="21"/>
      <c r="H28" s="70">
        <f aca="true" t="shared" si="5" ref="H28:H39">SUM(C28:G28)</f>
        <v>250</v>
      </c>
      <c r="I28" s="45">
        <f t="shared" si="4"/>
        <v>0.08635578583765112</v>
      </c>
    </row>
    <row r="29" spans="1:9" ht="15" outlineLevel="1">
      <c r="A29" s="68"/>
      <c r="B29" s="34" t="s">
        <v>52</v>
      </c>
      <c r="C29" s="21"/>
      <c r="D29" s="21">
        <v>280</v>
      </c>
      <c r="E29" s="21"/>
      <c r="F29" s="21"/>
      <c r="G29" s="21"/>
      <c r="H29" s="70">
        <f t="shared" si="5"/>
        <v>280</v>
      </c>
      <c r="I29" s="45">
        <f t="shared" si="4"/>
        <v>0.09671848013816926</v>
      </c>
    </row>
    <row r="30" spans="1:9" ht="15">
      <c r="A30" s="68"/>
      <c r="B30" s="34" t="s">
        <v>8</v>
      </c>
      <c r="C30" s="21"/>
      <c r="D30" s="21">
        <v>120</v>
      </c>
      <c r="E30" s="21"/>
      <c r="F30" s="21"/>
      <c r="G30" s="21"/>
      <c r="H30" s="70">
        <f t="shared" si="5"/>
        <v>120</v>
      </c>
      <c r="I30" s="45">
        <f t="shared" si="4"/>
        <v>0.04145077720207254</v>
      </c>
    </row>
    <row r="31" spans="1:25" s="1" customFormat="1" ht="15">
      <c r="A31" s="68"/>
      <c r="B31" s="34" t="s">
        <v>46</v>
      </c>
      <c r="C31" s="21"/>
      <c r="D31" s="21">
        <v>30</v>
      </c>
      <c r="E31" s="21"/>
      <c r="F31" s="21"/>
      <c r="G31" s="21"/>
      <c r="H31" s="70">
        <f t="shared" si="5"/>
        <v>30</v>
      </c>
      <c r="I31" s="45">
        <f t="shared" si="4"/>
        <v>0.010362694300518135</v>
      </c>
      <c r="J31"/>
      <c r="K31"/>
      <c r="L31"/>
      <c r="M31"/>
      <c r="V31"/>
      <c r="W31"/>
      <c r="X31"/>
      <c r="Y31"/>
    </row>
    <row r="32" spans="1:9" ht="15" outlineLevel="1">
      <c r="A32" s="68"/>
      <c r="B32" s="34" t="s">
        <v>93</v>
      </c>
      <c r="C32" s="21"/>
      <c r="D32" s="21">
        <v>150</v>
      </c>
      <c r="E32" s="21" t="s">
        <v>49</v>
      </c>
      <c r="F32" s="21"/>
      <c r="G32" s="21"/>
      <c r="H32" s="70">
        <f t="shared" si="5"/>
        <v>150</v>
      </c>
      <c r="I32" s="45">
        <f t="shared" si="4"/>
        <v>0.05181347150259067</v>
      </c>
    </row>
    <row r="33" spans="1:9" ht="15" outlineLevel="1">
      <c r="A33" s="68"/>
      <c r="B33" s="34" t="s">
        <v>48</v>
      </c>
      <c r="C33" s="21"/>
      <c r="D33" s="21">
        <v>30</v>
      </c>
      <c r="E33" s="21"/>
      <c r="F33" s="21"/>
      <c r="G33" s="21"/>
      <c r="H33" s="70">
        <f t="shared" si="5"/>
        <v>30</v>
      </c>
      <c r="I33" s="45">
        <f t="shared" si="4"/>
        <v>0.010362694300518135</v>
      </c>
    </row>
    <row r="34" spans="1:9" ht="15" outlineLevel="1">
      <c r="A34" s="68"/>
      <c r="B34" s="34" t="s">
        <v>142</v>
      </c>
      <c r="C34" s="21"/>
      <c r="D34" s="21"/>
      <c r="E34" s="21">
        <v>15</v>
      </c>
      <c r="F34" s="21"/>
      <c r="G34" s="21"/>
      <c r="H34" s="70">
        <f t="shared" si="5"/>
        <v>15</v>
      </c>
      <c r="I34" s="45">
        <f t="shared" si="4"/>
        <v>0.0051813471502590676</v>
      </c>
    </row>
    <row r="35" spans="1:9" ht="15" outlineLevel="1">
      <c r="A35" s="68"/>
      <c r="B35" s="34" t="s">
        <v>54</v>
      </c>
      <c r="C35" s="30">
        <v>300</v>
      </c>
      <c r="D35" s="21"/>
      <c r="E35" s="21">
        <v>600</v>
      </c>
      <c r="F35" s="21"/>
      <c r="G35" s="21"/>
      <c r="H35" s="70">
        <f t="shared" si="5"/>
        <v>900</v>
      </c>
      <c r="I35" s="45">
        <f t="shared" si="4"/>
        <v>0.31088082901554404</v>
      </c>
    </row>
    <row r="36" spans="1:9" ht="15" outlineLevel="1">
      <c r="A36" s="68"/>
      <c r="B36" s="34" t="s">
        <v>50</v>
      </c>
      <c r="C36" s="21">
        <v>320</v>
      </c>
      <c r="D36" s="21"/>
      <c r="E36" s="21"/>
      <c r="F36" s="21"/>
      <c r="G36" s="21"/>
      <c r="H36" s="70">
        <f t="shared" si="5"/>
        <v>320</v>
      </c>
      <c r="I36" s="45">
        <f t="shared" si="4"/>
        <v>0.11053540587219343</v>
      </c>
    </row>
    <row r="37" spans="1:9" ht="15" outlineLevel="1">
      <c r="A37" s="68"/>
      <c r="B37" s="34" t="s">
        <v>9</v>
      </c>
      <c r="C37" s="21"/>
      <c r="D37" s="21"/>
      <c r="E37" s="21"/>
      <c r="F37" s="21"/>
      <c r="G37" s="21"/>
      <c r="H37" s="70">
        <f t="shared" si="5"/>
        <v>0</v>
      </c>
      <c r="I37" s="45">
        <f t="shared" si="4"/>
        <v>0</v>
      </c>
    </row>
    <row r="38" spans="1:9" ht="15" outlineLevel="1">
      <c r="A38" s="68"/>
      <c r="B38" s="34" t="s">
        <v>53</v>
      </c>
      <c r="C38" s="21"/>
      <c r="D38" s="21">
        <v>20</v>
      </c>
      <c r="E38" s="21"/>
      <c r="F38" s="21"/>
      <c r="G38" s="21"/>
      <c r="H38" s="70">
        <f t="shared" si="5"/>
        <v>20</v>
      </c>
      <c r="I38" s="45">
        <f t="shared" si="4"/>
        <v>0.0069084628670120895</v>
      </c>
    </row>
    <row r="39" spans="1:9" ht="45" outlineLevel="1">
      <c r="A39" s="68"/>
      <c r="B39" s="37" t="s">
        <v>70</v>
      </c>
      <c r="C39" s="21"/>
      <c r="D39" s="21"/>
      <c r="E39" s="21"/>
      <c r="F39" s="21">
        <v>180</v>
      </c>
      <c r="G39" s="21">
        <v>100</v>
      </c>
      <c r="H39" s="70">
        <f t="shared" si="5"/>
        <v>280</v>
      </c>
      <c r="I39" s="45">
        <f t="shared" si="4"/>
        <v>0.09671848013816926</v>
      </c>
    </row>
    <row r="40" spans="1:9" ht="13.5" customHeight="1" outlineLevel="1" thickBot="1">
      <c r="A40" s="63"/>
      <c r="B40" s="64" t="s">
        <v>88</v>
      </c>
      <c r="C40" s="65">
        <f>SUM(C27:C39)</f>
        <v>620</v>
      </c>
      <c r="D40" s="65">
        <f>SUM(D27:D39)</f>
        <v>1380</v>
      </c>
      <c r="E40" s="65">
        <f>SUM(E27:E39)</f>
        <v>615</v>
      </c>
      <c r="F40" s="65">
        <f>SUM(F27:F39)</f>
        <v>180</v>
      </c>
      <c r="G40" s="65">
        <f>SUM(G27:G39)</f>
        <v>100</v>
      </c>
      <c r="H40" s="71">
        <f>SUM(C40:G40)</f>
        <v>2895</v>
      </c>
      <c r="I40" s="47">
        <f t="shared" si="4"/>
        <v>1</v>
      </c>
    </row>
    <row r="41" ht="12.75" customHeight="1" thickBot="1" thickTop="1"/>
    <row r="42" spans="1:25" s="1" customFormat="1" ht="15.75">
      <c r="A42" s="169" t="s">
        <v>10</v>
      </c>
      <c r="B42" s="170"/>
      <c r="C42" s="55" t="s">
        <v>95</v>
      </c>
      <c r="D42" s="55" t="s">
        <v>101</v>
      </c>
      <c r="E42" s="55" t="s">
        <v>96</v>
      </c>
      <c r="F42" s="55" t="s">
        <v>97</v>
      </c>
      <c r="G42" s="55" t="s">
        <v>98</v>
      </c>
      <c r="H42" s="55" t="s">
        <v>88</v>
      </c>
      <c r="I42" s="56" t="s">
        <v>103</v>
      </c>
      <c r="J42"/>
      <c r="K42"/>
      <c r="L42"/>
      <c r="M42"/>
      <c r="V42"/>
      <c r="W42"/>
      <c r="X42"/>
      <c r="Y42"/>
    </row>
    <row r="43" spans="1:9" ht="15" outlineLevel="1">
      <c r="A43" s="68"/>
      <c r="B43" s="33" t="s">
        <v>11</v>
      </c>
      <c r="C43" s="31"/>
      <c r="D43" s="31">
        <v>300</v>
      </c>
      <c r="E43" s="31"/>
      <c r="F43" s="31"/>
      <c r="G43" s="31"/>
      <c r="H43" s="72">
        <f aca="true" t="shared" si="6" ref="H43:H51">SUM(C43:G43)</f>
        <v>300</v>
      </c>
      <c r="I43" s="45">
        <f>H43/H$51</f>
        <v>0.5</v>
      </c>
    </row>
    <row r="44" spans="1:9" ht="15" outlineLevel="1">
      <c r="A44" s="68"/>
      <c r="B44" s="34" t="s">
        <v>12</v>
      </c>
      <c r="C44" s="9"/>
      <c r="D44" s="9"/>
      <c r="E44" s="9"/>
      <c r="F44" s="9"/>
      <c r="G44" s="9">
        <v>150</v>
      </c>
      <c r="H44" s="72">
        <f t="shared" si="6"/>
        <v>150</v>
      </c>
      <c r="I44" s="45">
        <f aca="true" t="shared" si="7" ref="I44:I51">H44/H$51</f>
        <v>0.25</v>
      </c>
    </row>
    <row r="45" spans="1:9" ht="15" outlineLevel="1">
      <c r="A45" s="68"/>
      <c r="B45" s="34" t="s">
        <v>56</v>
      </c>
      <c r="C45" s="9"/>
      <c r="D45" s="9"/>
      <c r="E45" s="9"/>
      <c r="F45" s="9"/>
      <c r="G45" s="9"/>
      <c r="H45" s="72">
        <f t="shared" si="6"/>
        <v>0</v>
      </c>
      <c r="I45" s="45">
        <f t="shared" si="7"/>
        <v>0</v>
      </c>
    </row>
    <row r="46" spans="1:9" ht="15" outlineLevel="1">
      <c r="A46" s="68"/>
      <c r="B46" s="34" t="s">
        <v>13</v>
      </c>
      <c r="C46" s="9"/>
      <c r="D46" s="9"/>
      <c r="E46" s="9"/>
      <c r="F46" s="9"/>
      <c r="G46" s="9"/>
      <c r="H46" s="72">
        <f t="shared" si="6"/>
        <v>0</v>
      </c>
      <c r="I46" s="45">
        <f t="shared" si="7"/>
        <v>0</v>
      </c>
    </row>
    <row r="47" spans="1:9" ht="15" outlineLevel="1">
      <c r="A47" s="68"/>
      <c r="B47" s="34" t="s">
        <v>14</v>
      </c>
      <c r="C47" s="9">
        <v>10</v>
      </c>
      <c r="D47" s="9"/>
      <c r="E47" s="9">
        <v>60</v>
      </c>
      <c r="F47" s="9"/>
      <c r="G47" s="9"/>
      <c r="H47" s="72">
        <f t="shared" si="6"/>
        <v>70</v>
      </c>
      <c r="I47" s="45">
        <f t="shared" si="7"/>
        <v>0.11666666666666667</v>
      </c>
    </row>
    <row r="48" spans="1:9" ht="15" outlineLevel="1">
      <c r="A48" s="68"/>
      <c r="B48" s="34" t="s">
        <v>55</v>
      </c>
      <c r="C48" s="9"/>
      <c r="D48" s="9"/>
      <c r="E48" s="9"/>
      <c r="F48" s="9"/>
      <c r="G48" s="9"/>
      <c r="H48" s="72">
        <f t="shared" si="6"/>
        <v>0</v>
      </c>
      <c r="I48" s="45">
        <f t="shared" si="7"/>
        <v>0</v>
      </c>
    </row>
    <row r="49" spans="1:9" ht="15" outlineLevel="1">
      <c r="A49" s="68"/>
      <c r="B49" s="34" t="s">
        <v>58</v>
      </c>
      <c r="C49" s="9"/>
      <c r="D49" s="9"/>
      <c r="E49" s="9"/>
      <c r="F49" s="9"/>
      <c r="G49" s="9"/>
      <c r="H49" s="72">
        <f t="shared" si="6"/>
        <v>0</v>
      </c>
      <c r="I49" s="45">
        <f t="shared" si="7"/>
        <v>0</v>
      </c>
    </row>
    <row r="50" spans="1:9" ht="15" outlineLevel="1">
      <c r="A50" s="68"/>
      <c r="B50" s="36" t="s">
        <v>57</v>
      </c>
      <c r="C50" s="23">
        <v>0</v>
      </c>
      <c r="D50" s="23"/>
      <c r="E50" s="23"/>
      <c r="F50" s="23">
        <v>80</v>
      </c>
      <c r="G50" s="23"/>
      <c r="H50" s="72">
        <f t="shared" si="6"/>
        <v>80</v>
      </c>
      <c r="I50" s="45">
        <f t="shared" si="7"/>
        <v>0.13333333333333333</v>
      </c>
    </row>
    <row r="51" spans="1:9" ht="15.75" outlineLevel="1" thickBot="1">
      <c r="A51" s="63"/>
      <c r="B51" s="64" t="s">
        <v>88</v>
      </c>
      <c r="C51" s="64">
        <f>SUM(C43:C50)</f>
        <v>10</v>
      </c>
      <c r="D51" s="64">
        <f>SUM(D43:D50)</f>
        <v>300</v>
      </c>
      <c r="E51" s="64">
        <f>SUM(E43:E50)</f>
        <v>60</v>
      </c>
      <c r="F51" s="64">
        <f>SUM(F43:F50)</f>
        <v>80</v>
      </c>
      <c r="G51" s="64">
        <f>SUM(G43:G50)</f>
        <v>150</v>
      </c>
      <c r="H51" s="72">
        <f t="shared" si="6"/>
        <v>600</v>
      </c>
      <c r="I51" s="47">
        <f t="shared" si="7"/>
        <v>1</v>
      </c>
    </row>
    <row r="52" spans="5:9" ht="12.75" customHeight="1" outlineLevel="1" thickBot="1" thickTop="1">
      <c r="E52" s="12"/>
      <c r="I52" s="46"/>
    </row>
    <row r="53" spans="1:9" ht="15.75" outlineLevel="1">
      <c r="A53" s="169" t="s">
        <v>90</v>
      </c>
      <c r="B53" s="170"/>
      <c r="C53" s="55" t="s">
        <v>95</v>
      </c>
      <c r="D53" s="55" t="s">
        <v>101</v>
      </c>
      <c r="E53" s="55" t="s">
        <v>96</v>
      </c>
      <c r="F53" s="55" t="s">
        <v>97</v>
      </c>
      <c r="G53" s="55" t="s">
        <v>98</v>
      </c>
      <c r="H53" s="55" t="s">
        <v>88</v>
      </c>
      <c r="I53" s="56" t="s">
        <v>103</v>
      </c>
    </row>
    <row r="54" spans="1:9" ht="15">
      <c r="A54" s="68"/>
      <c r="B54" s="33" t="s">
        <v>59</v>
      </c>
      <c r="C54" s="31">
        <v>20</v>
      </c>
      <c r="D54" s="31"/>
      <c r="E54" s="31"/>
      <c r="F54" s="31"/>
      <c r="G54" s="31"/>
      <c r="H54" s="72">
        <f>SUM(C54:G$54)</f>
        <v>20</v>
      </c>
      <c r="I54" s="45">
        <f>H54/H$66</f>
        <v>0.036036036036036036</v>
      </c>
    </row>
    <row r="55" spans="1:9" ht="15">
      <c r="A55" s="68"/>
      <c r="B55" s="34" t="s">
        <v>60</v>
      </c>
      <c r="C55" s="9"/>
      <c r="D55" s="9"/>
      <c r="E55" s="9">
        <v>50</v>
      </c>
      <c r="F55" s="9"/>
      <c r="G55" s="9"/>
      <c r="H55" s="73">
        <f aca="true" t="shared" si="8" ref="H55:H66">SUM(C55:G55)</f>
        <v>50</v>
      </c>
      <c r="I55" s="45">
        <f aca="true" t="shared" si="9" ref="I55:I66">H55/H$66</f>
        <v>0.09009009009009009</v>
      </c>
    </row>
    <row r="56" spans="1:9" ht="15">
      <c r="A56" s="68"/>
      <c r="B56" s="34" t="s">
        <v>15</v>
      </c>
      <c r="C56" s="9"/>
      <c r="D56" s="9"/>
      <c r="E56" s="9"/>
      <c r="F56" s="9"/>
      <c r="G56" s="9"/>
      <c r="H56" s="73">
        <f t="shared" si="8"/>
        <v>0</v>
      </c>
      <c r="I56" s="45">
        <f t="shared" si="9"/>
        <v>0</v>
      </c>
    </row>
    <row r="57" spans="1:25" s="1" customFormat="1" ht="15">
      <c r="A57" s="68"/>
      <c r="B57" s="34" t="s">
        <v>69</v>
      </c>
      <c r="C57" s="9"/>
      <c r="D57" s="9">
        <v>200</v>
      </c>
      <c r="E57" s="9"/>
      <c r="F57" s="9"/>
      <c r="G57" s="9"/>
      <c r="H57" s="73">
        <f t="shared" si="8"/>
        <v>200</v>
      </c>
      <c r="I57" s="45">
        <f t="shared" si="9"/>
        <v>0.36036036036036034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9" ht="15" outlineLevel="1">
      <c r="A58" s="68"/>
      <c r="B58" s="34" t="s">
        <v>16</v>
      </c>
      <c r="C58" s="9"/>
      <c r="D58" s="9"/>
      <c r="E58" s="9">
        <f>120+80</f>
        <v>200</v>
      </c>
      <c r="F58" s="9"/>
      <c r="G58" s="9"/>
      <c r="H58" s="73">
        <f t="shared" si="8"/>
        <v>200</v>
      </c>
      <c r="I58" s="45">
        <f t="shared" si="9"/>
        <v>0.36036036036036034</v>
      </c>
    </row>
    <row r="59" spans="1:9" ht="15" outlineLevel="1">
      <c r="A59" s="68"/>
      <c r="B59" s="34" t="s">
        <v>17</v>
      </c>
      <c r="C59" s="9"/>
      <c r="D59" s="9"/>
      <c r="E59" s="9"/>
      <c r="F59" s="9">
        <v>15</v>
      </c>
      <c r="G59" s="9"/>
      <c r="H59" s="73">
        <f t="shared" si="8"/>
        <v>15</v>
      </c>
      <c r="I59" s="45">
        <f t="shared" si="9"/>
        <v>0.02702702702702703</v>
      </c>
    </row>
    <row r="60" spans="1:9" ht="15" outlineLevel="1">
      <c r="A60" s="68"/>
      <c r="B60" s="34" t="s">
        <v>62</v>
      </c>
      <c r="C60" s="9"/>
      <c r="D60" s="9"/>
      <c r="E60" s="9"/>
      <c r="F60" s="9"/>
      <c r="G60" s="9"/>
      <c r="H60" s="73">
        <f t="shared" si="8"/>
        <v>0</v>
      </c>
      <c r="I60" s="45">
        <f t="shared" si="9"/>
        <v>0</v>
      </c>
    </row>
    <row r="61" spans="1:9" ht="15" outlineLevel="1">
      <c r="A61" s="68"/>
      <c r="B61" s="34" t="s">
        <v>19</v>
      </c>
      <c r="C61" s="9"/>
      <c r="D61" s="9"/>
      <c r="E61" s="9"/>
      <c r="F61" s="9"/>
      <c r="G61" s="9"/>
      <c r="H61" s="73">
        <f t="shared" si="8"/>
        <v>0</v>
      </c>
      <c r="I61" s="45">
        <f t="shared" si="9"/>
        <v>0</v>
      </c>
    </row>
    <row r="62" spans="1:9" ht="15" outlineLevel="1">
      <c r="A62" s="68"/>
      <c r="B62" s="34" t="s">
        <v>21</v>
      </c>
      <c r="C62" s="9"/>
      <c r="D62" s="9"/>
      <c r="E62" s="9"/>
      <c r="F62" s="9"/>
      <c r="G62" s="9"/>
      <c r="H62" s="73">
        <f t="shared" si="8"/>
        <v>0</v>
      </c>
      <c r="I62" s="45">
        <f t="shared" si="9"/>
        <v>0</v>
      </c>
    </row>
    <row r="63" spans="1:9" ht="15" outlineLevel="1">
      <c r="A63" s="68"/>
      <c r="B63" s="34" t="s">
        <v>63</v>
      </c>
      <c r="C63" s="9">
        <v>50</v>
      </c>
      <c r="D63" s="9"/>
      <c r="E63" s="9">
        <v>20</v>
      </c>
      <c r="F63" s="9"/>
      <c r="G63" s="9"/>
      <c r="H63" s="73">
        <f t="shared" si="8"/>
        <v>70</v>
      </c>
      <c r="I63" s="45">
        <f t="shared" si="9"/>
        <v>0.12612612612612611</v>
      </c>
    </row>
    <row r="64" spans="1:9" ht="15">
      <c r="A64" s="68"/>
      <c r="B64" s="34" t="s">
        <v>61</v>
      </c>
      <c r="C64" s="9"/>
      <c r="D64" s="9"/>
      <c r="E64" s="9"/>
      <c r="F64" s="9"/>
      <c r="G64" s="9"/>
      <c r="H64" s="73">
        <f t="shared" si="8"/>
        <v>0</v>
      </c>
      <c r="I64" s="45">
        <f t="shared" si="9"/>
        <v>0</v>
      </c>
    </row>
    <row r="65" spans="1:29" s="1" customFormat="1" ht="15">
      <c r="A65" s="81"/>
      <c r="B65" s="38" t="s">
        <v>64</v>
      </c>
      <c r="C65" s="9"/>
      <c r="D65" s="9"/>
      <c r="E65" s="9"/>
      <c r="F65" s="9"/>
      <c r="G65" s="9"/>
      <c r="H65" s="73">
        <f t="shared" si="8"/>
        <v>0</v>
      </c>
      <c r="I65" s="45">
        <f t="shared" si="9"/>
        <v>0</v>
      </c>
      <c r="J65"/>
      <c r="K65"/>
      <c r="L65"/>
      <c r="M65"/>
      <c r="V65"/>
      <c r="W65"/>
      <c r="X65"/>
      <c r="Y65"/>
      <c r="Z65"/>
      <c r="AA65"/>
      <c r="AB65"/>
      <c r="AC65"/>
    </row>
    <row r="66" spans="1:9" ht="16.5" outlineLevel="1" thickBot="1">
      <c r="A66" s="63"/>
      <c r="B66" s="64" t="s">
        <v>88</v>
      </c>
      <c r="C66" s="64">
        <f>SUM(C54:C65)</f>
        <v>70</v>
      </c>
      <c r="D66" s="64">
        <f>SUM(D54:D65)</f>
        <v>200</v>
      </c>
      <c r="E66" s="64">
        <f>SUM(E54:E65)</f>
        <v>270</v>
      </c>
      <c r="F66" s="64">
        <f>SUM(F54:F65)</f>
        <v>15</v>
      </c>
      <c r="G66" s="64">
        <f>SUM(G54:G65)</f>
        <v>0</v>
      </c>
      <c r="H66" s="74">
        <f t="shared" si="8"/>
        <v>555</v>
      </c>
      <c r="I66" s="45">
        <f t="shared" si="9"/>
        <v>1</v>
      </c>
    </row>
    <row r="67" ht="12.75" customHeight="1" outlineLevel="1" thickBot="1" thickTop="1"/>
    <row r="68" spans="1:9" ht="15.75" outlineLevel="1">
      <c r="A68" s="169" t="s">
        <v>91</v>
      </c>
      <c r="B68" s="170"/>
      <c r="C68" s="55" t="s">
        <v>95</v>
      </c>
      <c r="D68" s="55" t="s">
        <v>101</v>
      </c>
      <c r="E68" s="55" t="s">
        <v>96</v>
      </c>
      <c r="F68" s="55" t="s">
        <v>97</v>
      </c>
      <c r="G68" s="55" t="s">
        <v>98</v>
      </c>
      <c r="H68" s="55" t="s">
        <v>88</v>
      </c>
      <c r="I68" s="56" t="s">
        <v>103</v>
      </c>
    </row>
    <row r="69" spans="1:9" ht="15" outlineLevel="1">
      <c r="A69" s="68"/>
      <c r="B69" s="33" t="s">
        <v>92</v>
      </c>
      <c r="C69" s="31">
        <v>10</v>
      </c>
      <c r="D69" s="31"/>
      <c r="E69" s="31">
        <v>10</v>
      </c>
      <c r="F69" s="31"/>
      <c r="G69" s="31"/>
      <c r="H69" s="72">
        <f>SUM(C69:G69)</f>
        <v>20</v>
      </c>
      <c r="I69" s="45">
        <f>H69/H$78</f>
        <v>0.03669724770642202</v>
      </c>
    </row>
    <row r="70" spans="1:9" ht="15" outlineLevel="1">
      <c r="A70" s="68"/>
      <c r="B70" s="34" t="s">
        <v>23</v>
      </c>
      <c r="C70" s="9">
        <v>20</v>
      </c>
      <c r="D70" s="9"/>
      <c r="E70" s="9">
        <v>60</v>
      </c>
      <c r="F70" s="9"/>
      <c r="G70" s="9"/>
      <c r="H70" s="72">
        <f aca="true" t="shared" si="10" ref="H70:H77">SUM(C70:G70)</f>
        <v>80</v>
      </c>
      <c r="I70" s="45">
        <f>H70/H$78</f>
        <v>0.14678899082568808</v>
      </c>
    </row>
    <row r="71" spans="1:9" ht="15" outlineLevel="1">
      <c r="A71" s="68"/>
      <c r="B71" s="34" t="s">
        <v>94</v>
      </c>
      <c r="C71" s="9">
        <f>SUM(C69:C70)</f>
        <v>30</v>
      </c>
      <c r="D71" s="9"/>
      <c r="E71" s="9"/>
      <c r="F71" s="9"/>
      <c r="G71" s="9"/>
      <c r="H71" s="72">
        <f t="shared" si="10"/>
        <v>30</v>
      </c>
      <c r="I71" s="45">
        <f>H71/H$78</f>
        <v>0.05504587155963303</v>
      </c>
    </row>
    <row r="72" spans="1:9" ht="15" outlineLevel="1">
      <c r="A72" s="68"/>
      <c r="B72" s="34" t="s">
        <v>24</v>
      </c>
      <c r="C72" s="9">
        <v>50</v>
      </c>
      <c r="D72" s="9"/>
      <c r="E72" s="9"/>
      <c r="F72" s="9"/>
      <c r="G72" s="9">
        <v>20</v>
      </c>
      <c r="H72" s="72">
        <f t="shared" si="10"/>
        <v>70</v>
      </c>
      <c r="I72" s="45">
        <f aca="true" t="shared" si="11" ref="I72:I78">H72/H$78</f>
        <v>0.12844036697247707</v>
      </c>
    </row>
    <row r="73" spans="1:9" ht="15" outlineLevel="1">
      <c r="A73" s="68"/>
      <c r="B73" s="34" t="s">
        <v>25</v>
      </c>
      <c r="C73" s="9"/>
      <c r="D73" s="9"/>
      <c r="E73" s="9"/>
      <c r="F73" s="9">
        <v>65</v>
      </c>
      <c r="G73" s="9"/>
      <c r="H73" s="72">
        <f>SUM(C73:G73)</f>
        <v>65</v>
      </c>
      <c r="I73" s="45">
        <f t="shared" si="11"/>
        <v>0.11926605504587157</v>
      </c>
    </row>
    <row r="74" spans="1:9" ht="15" outlineLevel="1">
      <c r="A74" s="68"/>
      <c r="B74" s="34" t="s">
        <v>26</v>
      </c>
      <c r="C74" s="9"/>
      <c r="D74" s="9">
        <v>100</v>
      </c>
      <c r="E74" s="9"/>
      <c r="F74" s="9"/>
      <c r="G74" s="9"/>
      <c r="H74" s="72">
        <f t="shared" si="10"/>
        <v>100</v>
      </c>
      <c r="I74" s="45">
        <f t="shared" si="11"/>
        <v>0.1834862385321101</v>
      </c>
    </row>
    <row r="75" spans="1:9" ht="15" outlineLevel="1">
      <c r="A75" s="68"/>
      <c r="B75" s="34" t="s">
        <v>27</v>
      </c>
      <c r="C75" s="9"/>
      <c r="D75" s="9"/>
      <c r="E75" s="9"/>
      <c r="F75" s="9">
        <v>40</v>
      </c>
      <c r="G75" s="9"/>
      <c r="H75" s="72">
        <f t="shared" si="10"/>
        <v>40</v>
      </c>
      <c r="I75" s="45">
        <f t="shared" si="11"/>
        <v>0.07339449541284404</v>
      </c>
    </row>
    <row r="76" spans="1:9" ht="15">
      <c r="A76" s="68"/>
      <c r="B76" s="34" t="s">
        <v>65</v>
      </c>
      <c r="C76" s="9">
        <v>50</v>
      </c>
      <c r="D76" s="9"/>
      <c r="E76" s="9"/>
      <c r="F76" s="9"/>
      <c r="G76" s="9"/>
      <c r="H76" s="72">
        <f>SUM(C76:G76)</f>
        <v>50</v>
      </c>
      <c r="I76" s="45">
        <f t="shared" si="11"/>
        <v>0.09174311926605505</v>
      </c>
    </row>
    <row r="77" spans="1:29" s="1" customFormat="1" ht="15">
      <c r="A77" s="68"/>
      <c r="B77" s="36" t="s">
        <v>4</v>
      </c>
      <c r="C77" s="23"/>
      <c r="D77" s="23"/>
      <c r="E77" s="23"/>
      <c r="F77" s="23"/>
      <c r="G77" s="23">
        <v>90</v>
      </c>
      <c r="H77" s="72">
        <f t="shared" si="10"/>
        <v>90</v>
      </c>
      <c r="I77" s="45">
        <f t="shared" si="11"/>
        <v>0.1651376146788991</v>
      </c>
      <c r="J77"/>
      <c r="K77"/>
      <c r="L77"/>
      <c r="M77"/>
      <c r="V77"/>
      <c r="W77"/>
      <c r="X77"/>
      <c r="Y77"/>
      <c r="Z77"/>
      <c r="AA77"/>
      <c r="AB77"/>
      <c r="AC77"/>
    </row>
    <row r="78" spans="1:9" ht="16.5" outlineLevel="1" thickBot="1">
      <c r="A78" s="63"/>
      <c r="B78" s="64" t="s">
        <v>88</v>
      </c>
      <c r="C78" s="64">
        <f>SUM(C69:C77)</f>
        <v>160</v>
      </c>
      <c r="D78" s="64">
        <f>SUM(D69:D77)</f>
        <v>100</v>
      </c>
      <c r="E78" s="64">
        <f>SUM(E69:E77)</f>
        <v>70</v>
      </c>
      <c r="F78" s="64">
        <f>SUM(F69:F77)</f>
        <v>105</v>
      </c>
      <c r="G78" s="64">
        <f>SUM(G69:G77)</f>
        <v>110</v>
      </c>
      <c r="H78" s="74">
        <f>SUM(C78:G78)</f>
        <v>545</v>
      </c>
      <c r="I78" s="45">
        <f t="shared" si="11"/>
        <v>1</v>
      </c>
    </row>
    <row r="79" ht="12.75" customHeight="1" outlineLevel="1" thickBot="1" thickTop="1">
      <c r="I79" s="46"/>
    </row>
    <row r="80" spans="1:9" ht="15.75" customHeight="1" outlineLevel="1">
      <c r="A80" s="169" t="s">
        <v>28</v>
      </c>
      <c r="B80" s="170"/>
      <c r="C80" s="55" t="s">
        <v>95</v>
      </c>
      <c r="D80" s="55" t="s">
        <v>101</v>
      </c>
      <c r="E80" s="55" t="s">
        <v>96</v>
      </c>
      <c r="F80" s="55" t="s">
        <v>97</v>
      </c>
      <c r="G80" s="55" t="s">
        <v>98</v>
      </c>
      <c r="H80" s="55" t="s">
        <v>88</v>
      </c>
      <c r="I80" s="56" t="s">
        <v>103</v>
      </c>
    </row>
    <row r="81" spans="1:9" ht="15.75" customHeight="1" outlineLevel="1">
      <c r="A81" s="68"/>
      <c r="B81" s="33" t="s">
        <v>29</v>
      </c>
      <c r="C81" s="31"/>
      <c r="D81" s="31"/>
      <c r="E81" s="31">
        <v>30</v>
      </c>
      <c r="F81" s="31">
        <v>210</v>
      </c>
      <c r="G81" s="31"/>
      <c r="H81" s="72">
        <f>SUM(C81:F81)</f>
        <v>240</v>
      </c>
      <c r="I81" s="45">
        <f>H81/H$89</f>
        <v>0.47244094488188976</v>
      </c>
    </row>
    <row r="82" spans="1:9" ht="15.75" customHeight="1" outlineLevel="1">
      <c r="A82" s="68"/>
      <c r="B82" s="34" t="s">
        <v>71</v>
      </c>
      <c r="C82" s="9">
        <v>20</v>
      </c>
      <c r="D82" s="9"/>
      <c r="E82" s="9">
        <v>5</v>
      </c>
      <c r="F82" s="9"/>
      <c r="G82" s="9"/>
      <c r="H82" s="72">
        <f aca="true" t="shared" si="12" ref="H82:H87">SUM(C82:F82)</f>
        <v>25</v>
      </c>
      <c r="I82" s="45">
        <f aca="true" t="shared" si="13" ref="I82:I89">H82/H$89</f>
        <v>0.04921259842519685</v>
      </c>
    </row>
    <row r="83" spans="1:9" ht="15.75" customHeight="1" outlineLevel="1">
      <c r="A83" s="68"/>
      <c r="B83" s="38" t="s">
        <v>66</v>
      </c>
      <c r="C83" s="9"/>
      <c r="D83" s="9"/>
      <c r="E83" s="9"/>
      <c r="F83" s="9">
        <v>240</v>
      </c>
      <c r="G83" s="9"/>
      <c r="H83" s="72">
        <f t="shared" si="12"/>
        <v>240</v>
      </c>
      <c r="I83" s="45">
        <f t="shared" si="13"/>
        <v>0.47244094488188976</v>
      </c>
    </row>
    <row r="84" spans="1:14" ht="15.75" customHeight="1" outlineLevel="1">
      <c r="A84" s="68"/>
      <c r="B84" s="34" t="s">
        <v>30</v>
      </c>
      <c r="C84" s="9"/>
      <c r="D84" s="9"/>
      <c r="E84" s="9">
        <v>3</v>
      </c>
      <c r="F84" s="9"/>
      <c r="G84" s="9"/>
      <c r="H84" s="72">
        <f t="shared" si="12"/>
        <v>3</v>
      </c>
      <c r="I84" s="45">
        <f t="shared" si="13"/>
        <v>0.005905511811023622</v>
      </c>
      <c r="N84" s="14"/>
    </row>
    <row r="85" spans="1:9" ht="15.75" customHeight="1" outlineLevel="1">
      <c r="A85" s="68"/>
      <c r="B85" s="34" t="s">
        <v>31</v>
      </c>
      <c r="C85" s="9"/>
      <c r="D85" s="9"/>
      <c r="E85" s="9"/>
      <c r="F85" s="9"/>
      <c r="G85" s="9"/>
      <c r="H85" s="72">
        <f t="shared" si="12"/>
        <v>0</v>
      </c>
      <c r="I85" s="45">
        <f t="shared" si="13"/>
        <v>0</v>
      </c>
    </row>
    <row r="86" spans="1:9" ht="15.75" customHeight="1" outlineLevel="1">
      <c r="A86" s="68"/>
      <c r="B86" s="34" t="s">
        <v>32</v>
      </c>
      <c r="C86" s="9"/>
      <c r="D86" s="9"/>
      <c r="E86" s="9"/>
      <c r="F86" s="9"/>
      <c r="G86" s="9"/>
      <c r="H86" s="72">
        <f t="shared" si="12"/>
        <v>0</v>
      </c>
      <c r="I86" s="45">
        <f t="shared" si="13"/>
        <v>0</v>
      </c>
    </row>
    <row r="87" spans="1:9" ht="15.75" customHeight="1">
      <c r="A87" s="68"/>
      <c r="B87" s="34" t="s">
        <v>67</v>
      </c>
      <c r="C87" s="9"/>
      <c r="D87" s="9"/>
      <c r="E87" s="9"/>
      <c r="F87" s="9"/>
      <c r="G87" s="9"/>
      <c r="H87" s="72">
        <f t="shared" si="12"/>
        <v>0</v>
      </c>
      <c r="I87" s="45">
        <f t="shared" si="13"/>
        <v>0</v>
      </c>
    </row>
    <row r="88" spans="1:9" ht="45" outlineLevel="1">
      <c r="A88" s="68"/>
      <c r="B88" s="39" t="s">
        <v>68</v>
      </c>
      <c r="C88" s="23"/>
      <c r="D88" s="23"/>
      <c r="E88" s="23"/>
      <c r="F88" s="23"/>
      <c r="G88" s="23"/>
      <c r="H88" s="75"/>
      <c r="I88" s="45">
        <f>H88/H$89</f>
        <v>0</v>
      </c>
    </row>
    <row r="89" spans="1:9" ht="15.75" customHeight="1" outlineLevel="1" thickBot="1">
      <c r="A89" s="63"/>
      <c r="B89" s="64" t="s">
        <v>88</v>
      </c>
      <c r="C89" s="64">
        <f>SUM(C81:C88)</f>
        <v>20</v>
      </c>
      <c r="D89" s="64">
        <f>SUM(D81:D88)</f>
        <v>0</v>
      </c>
      <c r="E89" s="64">
        <f>SUM(E81:E88)</f>
        <v>38</v>
      </c>
      <c r="F89" s="64">
        <f>SUM(F81:F88)</f>
        <v>450</v>
      </c>
      <c r="G89" s="64">
        <f>SUM(G81:G88)</f>
        <v>0</v>
      </c>
      <c r="H89" s="74">
        <f>SUM(C89:G89)</f>
        <v>508</v>
      </c>
      <c r="I89" s="45">
        <f t="shared" si="13"/>
        <v>1</v>
      </c>
    </row>
    <row r="90" spans="10:29" s="2" customFormat="1" ht="12.75" customHeight="1" thickBot="1" thickTop="1">
      <c r="J90"/>
      <c r="K90"/>
      <c r="L90"/>
      <c r="M90"/>
      <c r="V90"/>
      <c r="W90"/>
      <c r="X90"/>
      <c r="Y90"/>
      <c r="Z90"/>
      <c r="AA90"/>
      <c r="AB90"/>
      <c r="AC90"/>
    </row>
    <row r="91" spans="1:29" s="20" customFormat="1" ht="15.75">
      <c r="A91" s="171" t="s">
        <v>74</v>
      </c>
      <c r="B91" s="172"/>
      <c r="C91" s="55" t="s">
        <v>95</v>
      </c>
      <c r="D91" s="55" t="s">
        <v>101</v>
      </c>
      <c r="E91" s="55" t="s">
        <v>96</v>
      </c>
      <c r="F91" s="55" t="s">
        <v>97</v>
      </c>
      <c r="G91" s="55" t="s">
        <v>98</v>
      </c>
      <c r="H91" s="55" t="s">
        <v>88</v>
      </c>
      <c r="I91" s="56" t="s">
        <v>103</v>
      </c>
      <c r="J91" s="32"/>
      <c r="K91" s="32"/>
      <c r="L91" s="32"/>
      <c r="M91" s="32"/>
      <c r="V91" s="32"/>
      <c r="W91" s="32"/>
      <c r="X91" s="32"/>
      <c r="Y91" s="32"/>
      <c r="Z91" s="32"/>
      <c r="AA91" s="32"/>
      <c r="AB91" s="32"/>
      <c r="AC91" s="32"/>
    </row>
    <row r="92" spans="1:29" s="2" customFormat="1" ht="15">
      <c r="A92" s="82"/>
      <c r="B92" s="33" t="s">
        <v>76</v>
      </c>
      <c r="C92" s="9"/>
      <c r="D92" s="9"/>
      <c r="E92" s="9"/>
      <c r="F92" s="9"/>
      <c r="G92" s="9"/>
      <c r="H92" s="73">
        <f aca="true" t="shared" si="14" ref="H92:H97">SUM(C92:G92)</f>
        <v>0</v>
      </c>
      <c r="I92" s="45">
        <f aca="true" t="shared" si="15" ref="I92:I97">H92/H$97</f>
        <v>0</v>
      </c>
      <c r="J92"/>
      <c r="K92"/>
      <c r="L92"/>
      <c r="M92"/>
      <c r="V92"/>
      <c r="W92"/>
      <c r="X92"/>
      <c r="Y92"/>
      <c r="Z92"/>
      <c r="AA92"/>
      <c r="AB92"/>
      <c r="AC92"/>
    </row>
    <row r="93" spans="1:29" s="2" customFormat="1" ht="15">
      <c r="A93" s="82"/>
      <c r="B93" s="34" t="s">
        <v>77</v>
      </c>
      <c r="C93" s="9"/>
      <c r="D93" s="9"/>
      <c r="E93" s="9"/>
      <c r="F93" s="9"/>
      <c r="G93" s="9"/>
      <c r="H93" s="73">
        <f t="shared" si="14"/>
        <v>0</v>
      </c>
      <c r="I93" s="45">
        <f t="shared" si="15"/>
        <v>0</v>
      </c>
      <c r="J93"/>
      <c r="K93"/>
      <c r="L93"/>
      <c r="M93"/>
      <c r="V93"/>
      <c r="W93"/>
      <c r="X93"/>
      <c r="Y93"/>
      <c r="Z93"/>
      <c r="AA93"/>
      <c r="AB93"/>
      <c r="AC93"/>
    </row>
    <row r="94" spans="1:29" s="2" customFormat="1" ht="15">
      <c r="A94" s="82"/>
      <c r="B94" s="34" t="s">
        <v>78</v>
      </c>
      <c r="C94" s="9"/>
      <c r="D94" s="9"/>
      <c r="E94" s="9"/>
      <c r="F94" s="9"/>
      <c r="G94" s="9"/>
      <c r="H94" s="73">
        <f t="shared" si="14"/>
        <v>0</v>
      </c>
      <c r="I94" s="45">
        <f t="shared" si="15"/>
        <v>0</v>
      </c>
      <c r="J94"/>
      <c r="K94"/>
      <c r="L94"/>
      <c r="M94"/>
      <c r="V94"/>
      <c r="W94"/>
      <c r="X94"/>
      <c r="Y94"/>
      <c r="Z94"/>
      <c r="AA94"/>
      <c r="AB94"/>
      <c r="AC94"/>
    </row>
    <row r="95" spans="1:29" s="2" customFormat="1" ht="15">
      <c r="A95" s="82"/>
      <c r="B95" s="34" t="s">
        <v>75</v>
      </c>
      <c r="C95" s="9"/>
      <c r="D95" s="9">
        <v>200</v>
      </c>
      <c r="E95" s="9"/>
      <c r="F95" s="9"/>
      <c r="G95" s="9"/>
      <c r="H95" s="73">
        <f t="shared" si="14"/>
        <v>200</v>
      </c>
      <c r="I95" s="45">
        <f t="shared" si="15"/>
        <v>1</v>
      </c>
      <c r="J95"/>
      <c r="K95"/>
      <c r="L95"/>
      <c r="M95"/>
      <c r="V95"/>
      <c r="W95"/>
      <c r="X95"/>
      <c r="Y95"/>
      <c r="Z95"/>
      <c r="AA95"/>
      <c r="AB95"/>
      <c r="AC95"/>
    </row>
    <row r="96" spans="1:29" s="2" customFormat="1" ht="15">
      <c r="A96" s="82"/>
      <c r="B96" s="34" t="s">
        <v>4</v>
      </c>
      <c r="C96" s="9"/>
      <c r="D96" s="9"/>
      <c r="E96" s="9"/>
      <c r="F96" s="9"/>
      <c r="G96" s="9"/>
      <c r="H96" s="73">
        <f t="shared" si="14"/>
        <v>0</v>
      </c>
      <c r="I96" s="45">
        <f t="shared" si="15"/>
        <v>0</v>
      </c>
      <c r="J96"/>
      <c r="K96"/>
      <c r="L96"/>
      <c r="M96"/>
      <c r="V96"/>
      <c r="W96"/>
      <c r="X96"/>
      <c r="Y96"/>
      <c r="Z96"/>
      <c r="AA96"/>
      <c r="AB96"/>
      <c r="AC96"/>
    </row>
    <row r="97" spans="1:29" s="2" customFormat="1" ht="16.5" thickBot="1">
      <c r="A97" s="63"/>
      <c r="B97" s="64" t="s">
        <v>88</v>
      </c>
      <c r="C97" s="64">
        <f>SUM(C92:C96)</f>
        <v>0</v>
      </c>
      <c r="D97" s="64">
        <f>SUM(D92:D96)</f>
        <v>200</v>
      </c>
      <c r="E97" s="64">
        <f>SUM(E92:E96)</f>
        <v>0</v>
      </c>
      <c r="F97" s="64">
        <f>SUM(F92:F96)</f>
        <v>0</v>
      </c>
      <c r="G97" s="64">
        <f>SUM(G92:G96)</f>
        <v>0</v>
      </c>
      <c r="H97" s="74">
        <f t="shared" si="14"/>
        <v>200</v>
      </c>
      <c r="I97" s="45">
        <f t="shared" si="15"/>
        <v>1</v>
      </c>
      <c r="J97"/>
      <c r="K97"/>
      <c r="L97"/>
      <c r="M97"/>
      <c r="V97"/>
      <c r="W97"/>
      <c r="X97"/>
      <c r="Y97"/>
      <c r="Z97"/>
      <c r="AA97"/>
      <c r="AB97"/>
      <c r="AC97"/>
    </row>
    <row r="98" spans="1:29" s="2" customFormat="1" ht="14.25" thickBot="1" thickTop="1">
      <c r="A98" s="4"/>
      <c r="B98" s="5"/>
      <c r="C98" s="6"/>
      <c r="D98" s="6"/>
      <c r="E98" s="6"/>
      <c r="F98" s="6"/>
      <c r="G98" s="6"/>
      <c r="H98" s="6"/>
      <c r="I98" s="49"/>
      <c r="J98"/>
      <c r="K98"/>
      <c r="L98"/>
      <c r="M98"/>
      <c r="V98"/>
      <c r="W98"/>
      <c r="X98"/>
      <c r="Y98"/>
      <c r="Z98"/>
      <c r="AA98"/>
      <c r="AB98"/>
      <c r="AC98"/>
    </row>
    <row r="99" spans="1:9" ht="15.75">
      <c r="A99" s="171" t="s">
        <v>34</v>
      </c>
      <c r="B99" s="172"/>
      <c r="C99" s="55" t="s">
        <v>95</v>
      </c>
      <c r="D99" s="55" t="s">
        <v>101</v>
      </c>
      <c r="E99" s="55" t="s">
        <v>96</v>
      </c>
      <c r="F99" s="55" t="s">
        <v>97</v>
      </c>
      <c r="G99" s="55" t="s">
        <v>98</v>
      </c>
      <c r="H99" s="55" t="s">
        <v>88</v>
      </c>
      <c r="I99" s="56" t="s">
        <v>103</v>
      </c>
    </row>
    <row r="100" spans="1:9" ht="15" outlineLevel="1">
      <c r="A100" s="68"/>
      <c r="B100" s="33" t="s">
        <v>35</v>
      </c>
      <c r="D100" s="9"/>
      <c r="E100" s="9"/>
      <c r="F100" s="9"/>
      <c r="G100" s="9"/>
      <c r="H100" s="73">
        <f>SUM(C$100:G$100)</f>
        <v>0</v>
      </c>
      <c r="I100" s="45">
        <f>H100/H$110</f>
        <v>0</v>
      </c>
    </row>
    <row r="101" spans="1:9" ht="15" outlineLevel="1">
      <c r="A101" s="68"/>
      <c r="B101" s="34" t="s">
        <v>80</v>
      </c>
      <c r="C101" s="9"/>
      <c r="D101" s="9"/>
      <c r="E101" s="9"/>
      <c r="F101" s="9"/>
      <c r="G101" s="9"/>
      <c r="H101" s="73">
        <f aca="true" t="shared" si="16" ref="H101:H110">SUM(C101:G101)</f>
        <v>0</v>
      </c>
      <c r="I101" s="45">
        <f aca="true" t="shared" si="17" ref="I101:I110">H101/H$110</f>
        <v>0</v>
      </c>
    </row>
    <row r="102" spans="1:9" ht="15" outlineLevel="1">
      <c r="A102" s="68"/>
      <c r="B102" s="34" t="s">
        <v>39</v>
      </c>
      <c r="C102" s="9"/>
      <c r="D102" s="9"/>
      <c r="E102" s="9"/>
      <c r="F102" s="9"/>
      <c r="G102" s="9"/>
      <c r="H102" s="73">
        <f t="shared" si="16"/>
        <v>0</v>
      </c>
      <c r="I102" s="45">
        <f t="shared" si="17"/>
        <v>0</v>
      </c>
    </row>
    <row r="103" spans="1:14" ht="15" outlineLevel="1">
      <c r="A103" s="68"/>
      <c r="B103" s="34" t="s">
        <v>41</v>
      </c>
      <c r="C103" s="9"/>
      <c r="D103" s="9"/>
      <c r="E103" s="9"/>
      <c r="F103" s="9"/>
      <c r="G103" s="9"/>
      <c r="H103" s="73">
        <f t="shared" si="16"/>
        <v>0</v>
      </c>
      <c r="I103" s="45">
        <f t="shared" si="17"/>
        <v>0</v>
      </c>
      <c r="N103" s="99"/>
    </row>
    <row r="104" spans="1:9" ht="15" outlineLevel="1">
      <c r="A104" s="68"/>
      <c r="B104" s="34" t="s">
        <v>36</v>
      </c>
      <c r="C104" s="9"/>
      <c r="D104" s="9"/>
      <c r="E104" s="9"/>
      <c r="F104" s="9"/>
      <c r="G104" s="9"/>
      <c r="H104" s="73">
        <f t="shared" si="16"/>
        <v>0</v>
      </c>
      <c r="I104" s="45">
        <f t="shared" si="17"/>
        <v>0</v>
      </c>
    </row>
    <row r="105" spans="1:9" ht="15" outlineLevel="1">
      <c r="A105" s="68"/>
      <c r="B105" s="34" t="s">
        <v>40</v>
      </c>
      <c r="C105" s="9"/>
      <c r="D105" s="9"/>
      <c r="E105" s="9"/>
      <c r="F105" s="9"/>
      <c r="G105" s="9"/>
      <c r="H105" s="73">
        <f t="shared" si="16"/>
        <v>0</v>
      </c>
      <c r="I105" s="45">
        <f t="shared" si="17"/>
        <v>0</v>
      </c>
    </row>
    <row r="106" spans="1:9" ht="15" outlineLevel="1">
      <c r="A106" s="68"/>
      <c r="B106" s="34" t="s">
        <v>24</v>
      </c>
      <c r="C106" s="9"/>
      <c r="D106" s="9"/>
      <c r="E106" s="9"/>
      <c r="F106" s="9"/>
      <c r="G106" s="9"/>
      <c r="H106" s="73">
        <f t="shared" si="16"/>
        <v>0</v>
      </c>
      <c r="I106" s="45">
        <f t="shared" si="17"/>
        <v>0</v>
      </c>
    </row>
    <row r="107" spans="1:9" ht="15" outlineLevel="1">
      <c r="A107" s="68"/>
      <c r="B107" s="34" t="s">
        <v>42</v>
      </c>
      <c r="C107" s="9"/>
      <c r="D107" s="9"/>
      <c r="E107" s="9"/>
      <c r="F107" s="9"/>
      <c r="G107" s="9"/>
      <c r="H107" s="73">
        <f t="shared" si="16"/>
        <v>0</v>
      </c>
      <c r="I107" s="45">
        <f t="shared" si="17"/>
        <v>0</v>
      </c>
    </row>
    <row r="108" spans="1:9" ht="15" outlineLevel="1">
      <c r="A108" s="68"/>
      <c r="B108" s="34" t="s">
        <v>81</v>
      </c>
      <c r="C108" s="9"/>
      <c r="D108" s="9"/>
      <c r="E108" s="9"/>
      <c r="F108" s="9"/>
      <c r="G108" s="9"/>
      <c r="H108" s="73">
        <f t="shared" si="16"/>
        <v>0</v>
      </c>
      <c r="I108" s="45">
        <f t="shared" si="17"/>
        <v>0</v>
      </c>
    </row>
    <row r="109" spans="1:9" ht="15" outlineLevel="1">
      <c r="A109" s="68"/>
      <c r="B109" s="36" t="s">
        <v>82</v>
      </c>
      <c r="C109" s="23"/>
      <c r="D109" s="23">
        <v>500</v>
      </c>
      <c r="E109" s="23"/>
      <c r="F109" s="23"/>
      <c r="G109" s="23"/>
      <c r="H109" s="76">
        <f t="shared" si="16"/>
        <v>500</v>
      </c>
      <c r="I109" s="45">
        <f t="shared" si="17"/>
        <v>1</v>
      </c>
    </row>
    <row r="110" spans="1:9" ht="16.5" outlineLevel="1" thickBot="1">
      <c r="A110" s="63"/>
      <c r="B110" s="64" t="s">
        <v>88</v>
      </c>
      <c r="C110" s="64">
        <f>SUM(C100:C109)</f>
        <v>0</v>
      </c>
      <c r="D110" s="64">
        <f>SUM(D100:D109)</f>
        <v>500</v>
      </c>
      <c r="E110" s="64">
        <f>SUM(E100:E109)</f>
        <v>0</v>
      </c>
      <c r="F110" s="64">
        <f>SUM(F100:F109)</f>
        <v>0</v>
      </c>
      <c r="G110" s="64">
        <f>SUM(G100:G109)</f>
        <v>0</v>
      </c>
      <c r="H110" s="74">
        <f t="shared" si="16"/>
        <v>500</v>
      </c>
      <c r="I110" s="45">
        <f t="shared" si="17"/>
        <v>1</v>
      </c>
    </row>
    <row r="111" spans="1:29" s="2" customFormat="1" ht="12.75" customHeight="1" thickBot="1" thickTop="1">
      <c r="A111" s="4"/>
      <c r="B111" s="5"/>
      <c r="C111" s="6"/>
      <c r="D111" s="6"/>
      <c r="E111" s="6"/>
      <c r="F111" s="6"/>
      <c r="G111" s="6"/>
      <c r="H111" s="6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:9" ht="15.75">
      <c r="A112" s="171" t="s">
        <v>89</v>
      </c>
      <c r="B112" s="172"/>
      <c r="C112" s="55" t="s">
        <v>95</v>
      </c>
      <c r="D112" s="55" t="s">
        <v>101</v>
      </c>
      <c r="E112" s="55" t="s">
        <v>96</v>
      </c>
      <c r="F112" s="55" t="s">
        <v>97</v>
      </c>
      <c r="G112" s="55" t="s">
        <v>98</v>
      </c>
      <c r="H112" s="55" t="s">
        <v>88</v>
      </c>
      <c r="I112" s="56" t="s">
        <v>103</v>
      </c>
    </row>
    <row r="113" spans="1:9" ht="15" outlineLevel="1">
      <c r="A113" s="82"/>
      <c r="B113" s="33" t="s">
        <v>85</v>
      </c>
      <c r="C113" s="15"/>
      <c r="D113" s="15"/>
      <c r="E113" s="15">
        <v>70</v>
      </c>
      <c r="F113" s="15"/>
      <c r="G113" s="15"/>
      <c r="H113" s="77">
        <f aca="true" t="shared" si="18" ref="H113:H118">SUM(C113:F113)</f>
        <v>70</v>
      </c>
      <c r="I113" s="45">
        <f>H113/H$119</f>
        <v>0.28</v>
      </c>
    </row>
    <row r="114" spans="1:9" ht="15" outlineLevel="1">
      <c r="A114" s="68"/>
      <c r="B114" s="34" t="s">
        <v>83</v>
      </c>
      <c r="C114" s="15"/>
      <c r="D114" s="15"/>
      <c r="E114" s="15">
        <v>100</v>
      </c>
      <c r="F114" s="15"/>
      <c r="G114" s="15"/>
      <c r="H114" s="77">
        <f t="shared" si="18"/>
        <v>100</v>
      </c>
      <c r="I114" s="45">
        <f aca="true" t="shared" si="19" ref="I114:I119">H114/H$119</f>
        <v>0.4</v>
      </c>
    </row>
    <row r="115" spans="1:9" ht="15">
      <c r="A115" s="68"/>
      <c r="B115" s="34" t="s">
        <v>84</v>
      </c>
      <c r="C115" s="15"/>
      <c r="D115" s="15"/>
      <c r="E115" s="15"/>
      <c r="F115" s="15"/>
      <c r="G115" s="15"/>
      <c r="H115" s="77">
        <f t="shared" si="18"/>
        <v>0</v>
      </c>
      <c r="I115" s="45">
        <f t="shared" si="19"/>
        <v>0</v>
      </c>
    </row>
    <row r="116" spans="1:9" ht="15">
      <c r="A116" s="68"/>
      <c r="B116" s="34" t="s">
        <v>14</v>
      </c>
      <c r="C116" s="15"/>
      <c r="D116" s="15"/>
      <c r="E116" s="15"/>
      <c r="F116" s="15"/>
      <c r="G116" s="15"/>
      <c r="H116" s="77">
        <f t="shared" si="18"/>
        <v>0</v>
      </c>
      <c r="I116" s="45">
        <f t="shared" si="19"/>
        <v>0</v>
      </c>
    </row>
    <row r="117" spans="1:9" ht="15">
      <c r="A117" s="68"/>
      <c r="B117" s="34" t="s">
        <v>86</v>
      </c>
      <c r="C117" s="15"/>
      <c r="D117" s="15"/>
      <c r="E117" s="15">
        <v>80</v>
      </c>
      <c r="F117" s="15"/>
      <c r="G117" s="15"/>
      <c r="H117" s="77">
        <f t="shared" si="18"/>
        <v>80</v>
      </c>
      <c r="I117" s="45">
        <f t="shared" si="19"/>
        <v>0.32</v>
      </c>
    </row>
    <row r="118" spans="1:9" ht="15">
      <c r="A118" s="68"/>
      <c r="B118" s="34" t="s">
        <v>87</v>
      </c>
      <c r="C118" s="15"/>
      <c r="D118" s="15"/>
      <c r="E118" s="15"/>
      <c r="F118" s="15"/>
      <c r="G118" s="15"/>
      <c r="H118" s="77">
        <f t="shared" si="18"/>
        <v>0</v>
      </c>
      <c r="I118" s="45">
        <f t="shared" si="19"/>
        <v>0</v>
      </c>
    </row>
    <row r="119" spans="1:9" ht="16.5" thickBot="1">
      <c r="A119" s="63"/>
      <c r="B119" s="79" t="s">
        <v>88</v>
      </c>
      <c r="C119" s="80">
        <f>SUM(C113:C118)</f>
        <v>0</v>
      </c>
      <c r="D119" s="80">
        <f>SUM(D113:D118)</f>
        <v>0</v>
      </c>
      <c r="E119" s="80">
        <f>SUM(E113:E118)</f>
        <v>250</v>
      </c>
      <c r="F119" s="80">
        <f>SUM(F113:F118)</f>
        <v>0</v>
      </c>
      <c r="G119" s="80">
        <f>SUM(G113:G118)</f>
        <v>0</v>
      </c>
      <c r="H119" s="78">
        <f>SUM(C119:G119)</f>
        <v>250</v>
      </c>
      <c r="I119" s="45">
        <f t="shared" si="19"/>
        <v>1</v>
      </c>
    </row>
    <row r="120" spans="1:9" ht="13.5" thickTop="1">
      <c r="A120" s="10"/>
      <c r="B120" s="11"/>
      <c r="C120" s="11"/>
      <c r="D120" s="11"/>
      <c r="E120" s="11"/>
      <c r="F120" s="11"/>
      <c r="G120" s="11"/>
      <c r="H120" s="11"/>
      <c r="I120" s="48"/>
    </row>
    <row r="121" spans="1:9" s="2" customFormat="1" ht="7.5" customHeight="1">
      <c r="A121" s="5"/>
      <c r="B121" s="7"/>
      <c r="C121" s="4"/>
      <c r="D121" s="4"/>
      <c r="E121" s="4"/>
      <c r="F121" s="4"/>
      <c r="G121" s="4"/>
      <c r="H121" s="4"/>
      <c r="I121" s="48"/>
    </row>
    <row r="122" spans="1:13" ht="24.75" customHeight="1" thickBot="1">
      <c r="A122" s="100"/>
      <c r="B122" s="100" t="s">
        <v>45</v>
      </c>
      <c r="C122" s="101" t="s">
        <v>0</v>
      </c>
      <c r="D122" s="16"/>
      <c r="E122" s="16"/>
      <c r="F122" s="16"/>
      <c r="G122" s="16"/>
      <c r="H122" s="16"/>
      <c r="I122" s="48"/>
      <c r="J122" s="17"/>
      <c r="K122" s="17"/>
      <c r="L122" s="17"/>
      <c r="M122" s="17"/>
    </row>
    <row r="123" spans="1:13" ht="16.5" customHeight="1" outlineLevel="1">
      <c r="A123" s="173" t="s">
        <v>18</v>
      </c>
      <c r="B123" s="174"/>
      <c r="C123" s="102">
        <f>E13</f>
        <v>8830</v>
      </c>
      <c r="D123" s="18"/>
      <c r="E123" s="18"/>
      <c r="F123" s="18"/>
      <c r="G123" s="18"/>
      <c r="H123" s="18"/>
      <c r="J123" s="17"/>
      <c r="K123" s="17"/>
      <c r="L123" s="17"/>
      <c r="M123" s="17"/>
    </row>
    <row r="124" spans="1:13" ht="15.75" customHeight="1" outlineLevel="1">
      <c r="A124" s="175" t="s">
        <v>20</v>
      </c>
      <c r="B124" s="176"/>
      <c r="C124" s="105">
        <f>SUM(H24,H40,H51,H66,H78,H89,H97,H110,H119)</f>
        <v>8803</v>
      </c>
      <c r="D124" s="18"/>
      <c r="E124" s="18"/>
      <c r="F124" s="18"/>
      <c r="G124" s="18"/>
      <c r="H124" s="18"/>
      <c r="I124" s="17"/>
      <c r="J124" s="17"/>
      <c r="K124" s="17"/>
      <c r="L124" s="17"/>
      <c r="M124" s="17"/>
    </row>
    <row r="125" spans="1:13" ht="16.5" customHeight="1" outlineLevel="1">
      <c r="A125" s="177" t="s">
        <v>22</v>
      </c>
      <c r="B125" s="178"/>
      <c r="C125" s="103">
        <f>C123-C124</f>
        <v>27</v>
      </c>
      <c r="D125" s="18"/>
      <c r="E125" s="18"/>
      <c r="F125" s="18"/>
      <c r="G125" s="18"/>
      <c r="H125" s="19"/>
      <c r="I125" s="17"/>
      <c r="J125" s="17"/>
      <c r="K125" s="17"/>
      <c r="L125" s="17"/>
      <c r="M125" s="17"/>
    </row>
    <row r="126" spans="1:13" ht="18.75" customHeight="1" thickBot="1">
      <c r="A126" s="179" t="s">
        <v>126</v>
      </c>
      <c r="B126" s="180"/>
      <c r="C126" s="104">
        <f>C125</f>
        <v>27</v>
      </c>
      <c r="D126" s="18"/>
      <c r="E126" s="18"/>
      <c r="F126" s="18"/>
      <c r="G126" s="18"/>
      <c r="H126" s="19"/>
      <c r="I126" s="17"/>
      <c r="J126" s="17"/>
      <c r="K126" s="17"/>
      <c r="L126" s="17"/>
      <c r="M126" s="17"/>
    </row>
    <row r="127" spans="1:13" s="2" customFormat="1" ht="12.75" customHeight="1">
      <c r="A127" s="10"/>
      <c r="B127" s="11"/>
      <c r="C127" s="11"/>
      <c r="D127" s="11"/>
      <c r="E127" s="11"/>
      <c r="F127" s="11"/>
      <c r="G127" s="11"/>
      <c r="H127" s="11"/>
      <c r="I127" s="17"/>
      <c r="J127" s="17"/>
      <c r="K127" s="17"/>
      <c r="L127" s="17"/>
      <c r="M127" s="17"/>
    </row>
    <row r="129" spans="2:3" ht="15.75">
      <c r="B129" s="110" t="s">
        <v>43</v>
      </c>
      <c r="C129" s="111"/>
    </row>
    <row r="130" spans="2:3" ht="15.75">
      <c r="B130" s="112" t="s">
        <v>37</v>
      </c>
      <c r="C130" s="113">
        <f>E13</f>
        <v>8830</v>
      </c>
    </row>
    <row r="131" spans="2:3" ht="15.75">
      <c r="B131" s="112" t="s">
        <v>79</v>
      </c>
      <c r="C131" s="113">
        <f>H24</f>
        <v>2750</v>
      </c>
    </row>
    <row r="132" spans="2:3" ht="15.75">
      <c r="B132" s="112" t="s">
        <v>5</v>
      </c>
      <c r="C132" s="113">
        <f>H40</f>
        <v>2895</v>
      </c>
    </row>
    <row r="133" spans="2:3" ht="15.75">
      <c r="B133" s="112" t="s">
        <v>10</v>
      </c>
      <c r="C133" s="113">
        <f>H51</f>
        <v>600</v>
      </c>
    </row>
    <row r="134" spans="2:3" ht="15.75">
      <c r="B134" s="112" t="s">
        <v>90</v>
      </c>
      <c r="C134" s="113">
        <f>H66</f>
        <v>555</v>
      </c>
    </row>
    <row r="135" spans="2:3" ht="15.75">
      <c r="B135" s="112" t="s">
        <v>91</v>
      </c>
      <c r="C135" s="113">
        <f>H78</f>
        <v>545</v>
      </c>
    </row>
    <row r="136" spans="2:3" ht="15.75">
      <c r="B136" s="112" t="s">
        <v>28</v>
      </c>
      <c r="C136" s="113">
        <f>H89</f>
        <v>508</v>
      </c>
    </row>
    <row r="137" spans="2:16" ht="15.75">
      <c r="B137" s="112" t="s">
        <v>74</v>
      </c>
      <c r="C137" s="113">
        <f>H97</f>
        <v>200</v>
      </c>
      <c r="G137" s="52"/>
      <c r="H137" s="52"/>
      <c r="I137" s="11"/>
      <c r="J137" s="11"/>
      <c r="K137" s="11"/>
      <c r="L137" s="11"/>
      <c r="M137" s="11"/>
      <c r="N137" s="11"/>
      <c r="O137" s="11"/>
      <c r="P137" s="17"/>
    </row>
    <row r="138" spans="2:16" ht="15.75">
      <c r="B138" s="112" t="s">
        <v>34</v>
      </c>
      <c r="C138" s="113">
        <f>H110</f>
        <v>500</v>
      </c>
      <c r="G138" s="5"/>
      <c r="H138" s="5"/>
      <c r="I138" s="53"/>
      <c r="J138" s="53"/>
      <c r="K138" s="53"/>
      <c r="L138" s="53"/>
      <c r="M138" s="53"/>
      <c r="N138" s="53"/>
      <c r="O138" s="54"/>
      <c r="P138" s="17"/>
    </row>
    <row r="139" spans="2:16" ht="15.75">
      <c r="B139" s="112" t="s">
        <v>89</v>
      </c>
      <c r="C139" s="114">
        <f>H119</f>
        <v>250</v>
      </c>
      <c r="G139" s="5"/>
      <c r="H139" s="5"/>
      <c r="I139" s="53"/>
      <c r="J139" s="53"/>
      <c r="K139" s="53"/>
      <c r="L139" s="53"/>
      <c r="M139" s="53"/>
      <c r="N139" s="53"/>
      <c r="O139" s="54"/>
      <c r="P139" s="17"/>
    </row>
    <row r="140" spans="2:16" ht="15.75">
      <c r="B140" s="115" t="s">
        <v>44</v>
      </c>
      <c r="C140" s="116"/>
      <c r="D140" s="13"/>
      <c r="G140" s="5"/>
      <c r="H140" s="5"/>
      <c r="I140" s="53"/>
      <c r="J140" s="53"/>
      <c r="K140" s="53"/>
      <c r="L140" s="53"/>
      <c r="M140" s="53"/>
      <c r="N140" s="53"/>
      <c r="O140" s="54"/>
      <c r="P140" s="17"/>
    </row>
    <row r="141" spans="4:16" ht="15">
      <c r="D141" s="13"/>
      <c r="G141" s="10"/>
      <c r="H141" s="11"/>
      <c r="I141" s="11"/>
      <c r="J141" s="11"/>
      <c r="K141" s="11"/>
      <c r="L141" s="11"/>
      <c r="M141" s="11"/>
      <c r="N141" s="11"/>
      <c r="O141" s="11"/>
      <c r="P141" s="17"/>
    </row>
    <row r="142" spans="3:4" ht="15">
      <c r="C142" s="12"/>
      <c r="D142" s="13"/>
    </row>
    <row r="143" spans="1:4" ht="15">
      <c r="A143" s="106"/>
      <c r="B143" s="106"/>
      <c r="C143" s="106"/>
      <c r="D143" s="108"/>
    </row>
    <row r="144" spans="1:4" ht="15">
      <c r="A144" s="106"/>
      <c r="B144" s="106"/>
      <c r="C144" s="106"/>
      <c r="D144" s="108"/>
    </row>
    <row r="145" spans="1:4" ht="15">
      <c r="A145" s="106"/>
      <c r="B145" s="106"/>
      <c r="C145" s="106"/>
      <c r="D145" s="108"/>
    </row>
    <row r="146" spans="1:4" ht="15">
      <c r="A146" s="106"/>
      <c r="B146" s="106"/>
      <c r="C146" s="106"/>
      <c r="D146" s="108"/>
    </row>
    <row r="147" spans="1:4" ht="15">
      <c r="A147" s="106"/>
      <c r="B147" s="106"/>
      <c r="C147" s="106"/>
      <c r="D147" s="108"/>
    </row>
    <row r="148" spans="1:6" ht="15">
      <c r="A148" s="106"/>
      <c r="B148" s="106"/>
      <c r="C148" s="106"/>
      <c r="D148" s="109"/>
      <c r="E148" s="12"/>
      <c r="F148" s="12"/>
    </row>
    <row r="149" spans="1:4" ht="12.75">
      <c r="A149" s="106"/>
      <c r="B149" s="106"/>
      <c r="C149" s="106"/>
      <c r="D149" s="106"/>
    </row>
    <row r="150" spans="1:4" ht="12.75">
      <c r="A150" s="106"/>
      <c r="B150" s="106"/>
      <c r="C150" s="106"/>
      <c r="D150" s="106"/>
    </row>
    <row r="151" spans="1:4" ht="12.75">
      <c r="A151" s="106"/>
      <c r="B151" s="106"/>
      <c r="C151" s="107"/>
      <c r="D151" s="106"/>
    </row>
    <row r="152" spans="1:4" ht="12.75">
      <c r="A152" s="106"/>
      <c r="B152" s="106"/>
      <c r="C152" s="106"/>
      <c r="D152" s="106"/>
    </row>
    <row r="153" spans="1:4" ht="12.75">
      <c r="A153" s="106"/>
      <c r="B153" s="106"/>
      <c r="C153" s="106"/>
      <c r="D153" s="106"/>
    </row>
    <row r="154" spans="1:4" ht="12.75">
      <c r="A154" s="106"/>
      <c r="B154" s="106"/>
      <c r="C154" s="106"/>
      <c r="D154" s="106"/>
    </row>
    <row r="155" spans="1:4" ht="12.75">
      <c r="A155" s="106"/>
      <c r="B155" s="106"/>
      <c r="C155" s="106"/>
      <c r="D155" s="106"/>
    </row>
    <row r="156" spans="1:4" ht="12.75">
      <c r="A156" s="106"/>
      <c r="B156" s="106"/>
      <c r="C156" s="106"/>
      <c r="D156" s="106"/>
    </row>
    <row r="157" spans="1:4" ht="12.75">
      <c r="A157" s="106"/>
      <c r="B157" s="106"/>
      <c r="C157" s="106"/>
      <c r="D157" s="106"/>
    </row>
  </sheetData>
  <sheetProtection/>
  <mergeCells count="16">
    <mergeCell ref="A123:B123"/>
    <mergeCell ref="A124:B124"/>
    <mergeCell ref="A125:B125"/>
    <mergeCell ref="A126:B126"/>
    <mergeCell ref="A4:B4"/>
    <mergeCell ref="A6:B6"/>
    <mergeCell ref="A15:B15"/>
    <mergeCell ref="A26:B26"/>
    <mergeCell ref="A42:B42"/>
    <mergeCell ref="A112:B112"/>
    <mergeCell ref="C1:I4"/>
    <mergeCell ref="A53:B53"/>
    <mergeCell ref="A68:B68"/>
    <mergeCell ref="A80:B80"/>
    <mergeCell ref="A91:B91"/>
    <mergeCell ref="A99:B99"/>
  </mergeCells>
  <printOptions horizontalCentered="1"/>
  <pageMargins left="0.2" right="0.2" top="0.24" bottom="0.29" header="0.17" footer="0.21"/>
  <pageSetup horizontalDpi="360" verticalDpi="360" orientation="landscape" scale="75"/>
  <ignoredErrors>
    <ignoredError sqref="I107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C160"/>
  <sheetViews>
    <sheetView showGridLines="0" zoomScalePageLayoutView="0" workbookViewId="0" topLeftCell="A1">
      <pane xSplit="2" ySplit="4" topLeftCell="C12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" sqref="C1:I4"/>
    </sheetView>
  </sheetViews>
  <sheetFormatPr defaultColWidth="11.57421875" defaultRowHeight="12.75" outlineLevelRow="1"/>
  <cols>
    <col min="1" max="1" width="8.8515625" style="0" customWidth="1"/>
    <col min="2" max="2" width="45.421875" style="0" customWidth="1"/>
    <col min="3" max="3" width="12.421875" style="0" bestFit="1" customWidth="1"/>
    <col min="4" max="4" width="20.421875" style="0" customWidth="1"/>
    <col min="5" max="5" width="20.8515625" style="0" customWidth="1"/>
    <col min="6" max="6" width="19.421875" style="0" customWidth="1"/>
    <col min="7" max="7" width="33.421875" style="0" customWidth="1"/>
    <col min="8" max="8" width="11.28125" style="0" bestFit="1" customWidth="1"/>
    <col min="9" max="9" width="13.00390625" style="0" customWidth="1"/>
    <col min="10" max="10" width="2.7109375" style="0" customWidth="1"/>
    <col min="11" max="11" width="3.7109375" style="0" customWidth="1"/>
    <col min="12" max="16384" width="11.421875" style="0" customWidth="1"/>
  </cols>
  <sheetData>
    <row r="1" spans="1:9" s="3" customFormat="1" ht="33" customHeight="1">
      <c r="A1" s="61"/>
      <c r="B1" s="62"/>
      <c r="C1" s="168" t="s">
        <v>143</v>
      </c>
      <c r="D1" s="168"/>
      <c r="E1" s="168"/>
      <c r="F1" s="168"/>
      <c r="G1" s="168"/>
      <c r="H1" s="168"/>
      <c r="I1" s="168"/>
    </row>
    <row r="2" spans="1:9" s="3" customFormat="1" ht="25.5">
      <c r="A2" s="61"/>
      <c r="B2" s="62"/>
      <c r="C2" s="168"/>
      <c r="D2" s="168"/>
      <c r="E2" s="168"/>
      <c r="F2" s="168"/>
      <c r="G2" s="168"/>
      <c r="H2" s="168"/>
      <c r="I2" s="168"/>
    </row>
    <row r="3" spans="1:9" s="3" customFormat="1" ht="27" customHeight="1">
      <c r="A3" s="61"/>
      <c r="B3" s="62"/>
      <c r="C3" s="168"/>
      <c r="D3" s="168"/>
      <c r="E3" s="168"/>
      <c r="F3" s="168"/>
      <c r="G3" s="168"/>
      <c r="H3" s="168"/>
      <c r="I3" s="168"/>
    </row>
    <row r="4" spans="1:9" s="3" customFormat="1" ht="33.75" customHeight="1">
      <c r="A4" s="181" t="s">
        <v>106</v>
      </c>
      <c r="B4" s="181"/>
      <c r="C4" s="168"/>
      <c r="D4" s="168"/>
      <c r="E4" s="168"/>
      <c r="F4" s="168"/>
      <c r="G4" s="168"/>
      <c r="H4" s="168"/>
      <c r="I4" s="168"/>
    </row>
    <row r="5" spans="1:9" s="3" customFormat="1" ht="15.75" customHeight="1" thickBot="1">
      <c r="A5" s="59"/>
      <c r="B5" s="58"/>
      <c r="C5" s="60"/>
      <c r="D5" s="60"/>
      <c r="E5" s="60"/>
      <c r="F5" s="60"/>
      <c r="G5" s="60"/>
      <c r="H5" s="58"/>
      <c r="I5" s="60"/>
    </row>
    <row r="6" spans="1:25" s="1" customFormat="1" ht="16.5" thickBot="1">
      <c r="A6" s="182" t="s">
        <v>37</v>
      </c>
      <c r="B6" s="183"/>
      <c r="C6" s="92" t="s">
        <v>95</v>
      </c>
      <c r="D6" s="93" t="s">
        <v>102</v>
      </c>
      <c r="E6" s="93" t="s">
        <v>88</v>
      </c>
      <c r="F6" s="94" t="s">
        <v>103</v>
      </c>
      <c r="G6" s="27"/>
      <c r="I6"/>
      <c r="J6"/>
      <c r="K6"/>
      <c r="Q6"/>
      <c r="R6"/>
      <c r="S6"/>
      <c r="T6"/>
      <c r="U6"/>
      <c r="V6"/>
      <c r="W6"/>
      <c r="X6"/>
      <c r="Y6"/>
    </row>
    <row r="7" spans="1:7" ht="15" outlineLevel="1">
      <c r="A7" s="57"/>
      <c r="B7" s="33" t="s">
        <v>38</v>
      </c>
      <c r="C7" s="29"/>
      <c r="D7" s="29">
        <v>8000</v>
      </c>
      <c r="E7" s="84">
        <f aca="true" t="shared" si="0" ref="E7:E12">SUM(C7:D7)</f>
        <v>8000</v>
      </c>
      <c r="F7" s="95">
        <f aca="true" t="shared" si="1" ref="F7:F12">E7/E$13</f>
        <v>0.9060022650056625</v>
      </c>
      <c r="G7" s="28"/>
    </row>
    <row r="8" spans="1:7" ht="15" outlineLevel="1">
      <c r="A8" s="57"/>
      <c r="B8" s="34" t="s">
        <v>1</v>
      </c>
      <c r="C8" s="21"/>
      <c r="D8" s="21"/>
      <c r="E8" s="85">
        <f t="shared" si="0"/>
        <v>0</v>
      </c>
      <c r="F8" s="96">
        <f t="shared" si="1"/>
        <v>0</v>
      </c>
      <c r="G8" s="26"/>
    </row>
    <row r="9" spans="1:7" ht="15" outlineLevel="1">
      <c r="A9" s="57"/>
      <c r="B9" s="34" t="s">
        <v>2</v>
      </c>
      <c r="C9" s="21"/>
      <c r="D9" s="21"/>
      <c r="E9" s="85">
        <f t="shared" si="0"/>
        <v>0</v>
      </c>
      <c r="F9" s="96">
        <f t="shared" si="1"/>
        <v>0</v>
      </c>
      <c r="G9" s="26"/>
    </row>
    <row r="10" spans="1:7" ht="15" outlineLevel="1">
      <c r="A10" s="57"/>
      <c r="B10" s="34" t="s">
        <v>47</v>
      </c>
      <c r="C10" s="21">
        <v>800</v>
      </c>
      <c r="D10" s="21">
        <v>30</v>
      </c>
      <c r="E10" s="85">
        <f t="shared" si="0"/>
        <v>830</v>
      </c>
      <c r="F10" s="96">
        <f t="shared" si="1"/>
        <v>0.09399773499433749</v>
      </c>
      <c r="G10" s="26"/>
    </row>
    <row r="11" spans="1:7" ht="15" outlineLevel="1">
      <c r="A11" s="57"/>
      <c r="B11" s="34" t="s">
        <v>3</v>
      </c>
      <c r="C11" s="21"/>
      <c r="D11" s="21"/>
      <c r="E11" s="85">
        <f t="shared" si="0"/>
        <v>0</v>
      </c>
      <c r="F11" s="96">
        <f t="shared" si="1"/>
        <v>0</v>
      </c>
      <c r="G11" s="97"/>
    </row>
    <row r="12" spans="1:7" ht="45" outlineLevel="1">
      <c r="A12" s="57"/>
      <c r="B12" s="35" t="s">
        <v>104</v>
      </c>
      <c r="C12" s="21"/>
      <c r="D12" s="21"/>
      <c r="E12" s="85">
        <f t="shared" si="0"/>
        <v>0</v>
      </c>
      <c r="F12" s="96">
        <f t="shared" si="1"/>
        <v>0</v>
      </c>
      <c r="G12" s="26"/>
    </row>
    <row r="13" spans="1:8" ht="16.5" outlineLevel="1" thickBot="1">
      <c r="A13" s="121"/>
      <c r="B13" s="66" t="s">
        <v>99</v>
      </c>
      <c r="C13" s="65">
        <f>SUM(C7:C12)</f>
        <v>800</v>
      </c>
      <c r="D13" s="65">
        <f>SUM(D7:D12)</f>
        <v>8030</v>
      </c>
      <c r="E13" s="67">
        <f>SUM(C13:D13)</f>
        <v>8830</v>
      </c>
      <c r="F13" s="50">
        <v>1</v>
      </c>
      <c r="G13" s="25"/>
      <c r="H13" s="17"/>
    </row>
    <row r="14" spans="1:8" ht="14.25" outlineLevel="1" thickBot="1" thickTop="1">
      <c r="A14" s="5"/>
      <c r="B14" s="10"/>
      <c r="C14" s="24"/>
      <c r="D14" s="24"/>
      <c r="E14" s="24"/>
      <c r="F14" s="25"/>
      <c r="G14" s="25"/>
      <c r="H14" s="25"/>
    </row>
    <row r="15" spans="1:25" s="1" customFormat="1" ht="15.75">
      <c r="A15" s="171" t="s">
        <v>79</v>
      </c>
      <c r="B15" s="172"/>
      <c r="C15" s="55" t="s">
        <v>95</v>
      </c>
      <c r="D15" s="55" t="s">
        <v>101</v>
      </c>
      <c r="E15" s="55" t="s">
        <v>96</v>
      </c>
      <c r="F15" s="55" t="s">
        <v>97</v>
      </c>
      <c r="G15" s="55" t="s">
        <v>98</v>
      </c>
      <c r="H15" s="69" t="s">
        <v>88</v>
      </c>
      <c r="I15" s="56" t="s">
        <v>103</v>
      </c>
      <c r="J15"/>
      <c r="K15"/>
      <c r="Q15"/>
      <c r="R15"/>
      <c r="S15"/>
      <c r="T15"/>
      <c r="U15"/>
      <c r="V15"/>
      <c r="W15"/>
      <c r="X15"/>
      <c r="Y15"/>
    </row>
    <row r="16" spans="1:9" ht="15" outlineLevel="1">
      <c r="A16" s="57"/>
      <c r="B16" s="33" t="s">
        <v>123</v>
      </c>
      <c r="C16" s="41"/>
      <c r="D16" s="42">
        <v>2000</v>
      </c>
      <c r="E16" s="42"/>
      <c r="F16" s="42"/>
      <c r="G16" s="42"/>
      <c r="H16" s="83">
        <f>SUM(C16:G16)</f>
        <v>2000</v>
      </c>
      <c r="I16" s="45">
        <f aca="true" t="shared" si="2" ref="I16:I23">H16/H$24</f>
        <v>0.7272727272727273</v>
      </c>
    </row>
    <row r="17" spans="1:9" ht="15" outlineLevel="1">
      <c r="A17" s="57"/>
      <c r="B17" s="34" t="s">
        <v>72</v>
      </c>
      <c r="C17" s="43"/>
      <c r="D17" s="43"/>
      <c r="E17" s="43"/>
      <c r="F17" s="43"/>
      <c r="G17" s="43"/>
      <c r="H17" s="83">
        <f aca="true" t="shared" si="3" ref="H17:H23">SUM(C17:G17)</f>
        <v>0</v>
      </c>
      <c r="I17" s="45">
        <f t="shared" si="2"/>
        <v>0</v>
      </c>
    </row>
    <row r="18" spans="1:9" ht="15" outlineLevel="1">
      <c r="A18" s="57"/>
      <c r="B18" s="34" t="s">
        <v>121</v>
      </c>
      <c r="C18" s="43"/>
      <c r="D18" s="43"/>
      <c r="E18" s="43"/>
      <c r="F18" s="43"/>
      <c r="G18" s="43"/>
      <c r="H18" s="83">
        <f t="shared" si="3"/>
        <v>0</v>
      </c>
      <c r="I18" s="45">
        <f t="shared" si="2"/>
        <v>0</v>
      </c>
    </row>
    <row r="19" spans="1:9" ht="15" outlineLevel="1">
      <c r="A19" s="57"/>
      <c r="B19" s="34" t="s">
        <v>122</v>
      </c>
      <c r="C19" s="43"/>
      <c r="D19" s="43">
        <v>500</v>
      </c>
      <c r="E19" s="43"/>
      <c r="F19" s="43"/>
      <c r="G19" s="43"/>
      <c r="H19" s="83">
        <f t="shared" si="3"/>
        <v>500</v>
      </c>
      <c r="I19" s="45">
        <f>H19/H$24</f>
        <v>0.18181818181818182</v>
      </c>
    </row>
    <row r="20" spans="1:9" ht="15" outlineLevel="1">
      <c r="A20" s="57"/>
      <c r="B20" s="34" t="s">
        <v>73</v>
      </c>
      <c r="C20" s="43"/>
      <c r="D20" s="43"/>
      <c r="E20" s="43"/>
      <c r="F20" s="43"/>
      <c r="G20" s="43"/>
      <c r="H20" s="83">
        <f t="shared" si="3"/>
        <v>0</v>
      </c>
      <c r="I20" s="45">
        <f t="shared" si="2"/>
        <v>0</v>
      </c>
    </row>
    <row r="21" spans="1:9" ht="15" outlineLevel="1">
      <c r="A21" s="57"/>
      <c r="B21" s="34" t="s">
        <v>105</v>
      </c>
      <c r="C21" s="43">
        <v>20</v>
      </c>
      <c r="D21" s="43">
        <v>200</v>
      </c>
      <c r="E21" s="43"/>
      <c r="F21" s="43"/>
      <c r="G21" s="43"/>
      <c r="H21" s="83">
        <f t="shared" si="3"/>
        <v>220</v>
      </c>
      <c r="I21" s="45">
        <f t="shared" si="2"/>
        <v>0.08</v>
      </c>
    </row>
    <row r="22" spans="1:9" ht="15" outlineLevel="1">
      <c r="A22" s="57"/>
      <c r="B22" s="34" t="s">
        <v>125</v>
      </c>
      <c r="C22" s="43"/>
      <c r="D22" s="43">
        <v>30</v>
      </c>
      <c r="E22" s="43"/>
      <c r="G22" s="43"/>
      <c r="H22" s="83">
        <f t="shared" si="3"/>
        <v>30</v>
      </c>
      <c r="I22" s="45">
        <f t="shared" si="2"/>
        <v>0.01090909090909091</v>
      </c>
    </row>
    <row r="23" spans="1:12" ht="15" outlineLevel="1">
      <c r="A23" s="57"/>
      <c r="B23" s="36" t="s">
        <v>124</v>
      </c>
      <c r="C23" s="44"/>
      <c r="D23" s="44"/>
      <c r="E23" s="44"/>
      <c r="F23" s="44"/>
      <c r="G23" s="44"/>
      <c r="H23" s="83">
        <f t="shared" si="3"/>
        <v>0</v>
      </c>
      <c r="I23" s="45">
        <f t="shared" si="2"/>
        <v>0</v>
      </c>
      <c r="L23" s="98"/>
    </row>
    <row r="24" spans="1:9" ht="15.75" outlineLevel="1" thickBot="1">
      <c r="A24" s="63"/>
      <c r="B24" s="64" t="s">
        <v>88</v>
      </c>
      <c r="C24" s="65">
        <f>SUM(C16:C23)</f>
        <v>20</v>
      </c>
      <c r="D24" s="65">
        <f>SUM(D16:D23)</f>
        <v>2730</v>
      </c>
      <c r="E24" s="65">
        <f>SUM(E16:E23)</f>
        <v>0</v>
      </c>
      <c r="F24" s="65">
        <f>SUM(F16:F23)</f>
        <v>0</v>
      </c>
      <c r="G24" s="65">
        <f>SUM(G16:G23)</f>
        <v>0</v>
      </c>
      <c r="H24" s="83">
        <f>SUM(C24:G24)</f>
        <v>2750</v>
      </c>
      <c r="I24" s="47">
        <f>H24/H$24</f>
        <v>1</v>
      </c>
    </row>
    <row r="25" spans="1:8" ht="14.25" outlineLevel="1" thickBot="1" thickTop="1">
      <c r="A25" s="2"/>
      <c r="B25" s="2"/>
      <c r="C25" s="22"/>
      <c r="D25" s="22"/>
      <c r="E25" s="22"/>
      <c r="F25" s="40"/>
      <c r="G25" s="22"/>
      <c r="H25" s="22"/>
    </row>
    <row r="26" spans="1:9" ht="15.75" outlineLevel="1">
      <c r="A26" s="171" t="s">
        <v>5</v>
      </c>
      <c r="B26" s="172"/>
      <c r="C26" s="55" t="s">
        <v>95</v>
      </c>
      <c r="D26" s="55" t="s">
        <v>101</v>
      </c>
      <c r="E26" s="55" t="s">
        <v>96</v>
      </c>
      <c r="F26" s="55" t="s">
        <v>97</v>
      </c>
      <c r="G26" s="55" t="s">
        <v>98</v>
      </c>
      <c r="H26" s="69" t="s">
        <v>88</v>
      </c>
      <c r="I26" s="56" t="s">
        <v>103</v>
      </c>
    </row>
    <row r="27" spans="1:9" ht="15" outlineLevel="1">
      <c r="A27" s="68"/>
      <c r="B27" s="33" t="s">
        <v>6</v>
      </c>
      <c r="C27" s="29"/>
      <c r="D27" s="29">
        <v>500</v>
      </c>
      <c r="E27" s="29"/>
      <c r="F27" s="29"/>
      <c r="G27" s="29"/>
      <c r="H27" s="70">
        <f>SUM(C27:G27)</f>
        <v>500</v>
      </c>
      <c r="I27" s="45">
        <f>H27/H$40</f>
        <v>0.17271157167530224</v>
      </c>
    </row>
    <row r="28" spans="1:9" ht="15" outlineLevel="1">
      <c r="A28" s="68"/>
      <c r="B28" s="34" t="s">
        <v>7</v>
      </c>
      <c r="D28" s="21">
        <v>250</v>
      </c>
      <c r="E28" s="21"/>
      <c r="F28" s="21"/>
      <c r="G28" s="21"/>
      <c r="H28" s="70">
        <f aca="true" t="shared" si="4" ref="H28:H39">SUM(C28:G28)</f>
        <v>250</v>
      </c>
      <c r="I28" s="45">
        <f aca="true" t="shared" si="5" ref="I28:I40">H28/H$40</f>
        <v>0.08635578583765112</v>
      </c>
    </row>
    <row r="29" spans="1:9" ht="15" outlineLevel="1">
      <c r="A29" s="68"/>
      <c r="B29" s="34" t="s">
        <v>52</v>
      </c>
      <c r="C29" s="21"/>
      <c r="D29" s="21">
        <v>280</v>
      </c>
      <c r="E29" s="21"/>
      <c r="F29" s="21"/>
      <c r="G29" s="21"/>
      <c r="H29" s="70">
        <f t="shared" si="4"/>
        <v>280</v>
      </c>
      <c r="I29" s="45">
        <f t="shared" si="5"/>
        <v>0.09671848013816926</v>
      </c>
    </row>
    <row r="30" spans="1:9" ht="15">
      <c r="A30" s="68"/>
      <c r="B30" s="34" t="s">
        <v>8</v>
      </c>
      <c r="C30" s="21"/>
      <c r="D30" s="21">
        <v>120</v>
      </c>
      <c r="E30" s="21"/>
      <c r="F30" s="21"/>
      <c r="G30" s="21"/>
      <c r="H30" s="70">
        <f t="shared" si="4"/>
        <v>120</v>
      </c>
      <c r="I30" s="45">
        <f t="shared" si="5"/>
        <v>0.04145077720207254</v>
      </c>
    </row>
    <row r="31" spans="1:25" s="1" customFormat="1" ht="15">
      <c r="A31" s="68"/>
      <c r="B31" s="34" t="s">
        <v>46</v>
      </c>
      <c r="C31" s="21"/>
      <c r="D31" s="21">
        <v>30</v>
      </c>
      <c r="E31" s="21"/>
      <c r="F31" s="21"/>
      <c r="G31" s="21"/>
      <c r="H31" s="70">
        <f t="shared" si="4"/>
        <v>30</v>
      </c>
      <c r="I31" s="45">
        <f t="shared" si="5"/>
        <v>0.010362694300518135</v>
      </c>
      <c r="J31"/>
      <c r="K31"/>
      <c r="L31"/>
      <c r="M31"/>
      <c r="V31"/>
      <c r="W31"/>
      <c r="X31"/>
      <c r="Y31"/>
    </row>
    <row r="32" spans="1:9" ht="15" outlineLevel="1">
      <c r="A32" s="68"/>
      <c r="B32" s="34" t="s">
        <v>93</v>
      </c>
      <c r="C32" s="21"/>
      <c r="D32" s="21">
        <v>150</v>
      </c>
      <c r="E32" s="21" t="s">
        <v>49</v>
      </c>
      <c r="F32" s="21"/>
      <c r="G32" s="21"/>
      <c r="H32" s="70">
        <f t="shared" si="4"/>
        <v>150</v>
      </c>
      <c r="I32" s="45">
        <f t="shared" si="5"/>
        <v>0.05181347150259067</v>
      </c>
    </row>
    <row r="33" spans="1:9" ht="15" outlineLevel="1">
      <c r="A33" s="68"/>
      <c r="B33" s="34" t="s">
        <v>48</v>
      </c>
      <c r="C33" s="21"/>
      <c r="D33" s="21">
        <v>30</v>
      </c>
      <c r="E33" s="21"/>
      <c r="F33" s="21"/>
      <c r="G33" s="21"/>
      <c r="H33" s="70">
        <f t="shared" si="4"/>
        <v>30</v>
      </c>
      <c r="I33" s="45">
        <f t="shared" si="5"/>
        <v>0.010362694300518135</v>
      </c>
    </row>
    <row r="34" spans="1:9" ht="15" outlineLevel="1">
      <c r="A34" s="68"/>
      <c r="B34" s="34" t="s">
        <v>51</v>
      </c>
      <c r="C34" s="21"/>
      <c r="D34" s="21"/>
      <c r="E34" s="21">
        <v>15</v>
      </c>
      <c r="F34" s="21"/>
      <c r="G34" s="21"/>
      <c r="H34" s="70">
        <f t="shared" si="4"/>
        <v>15</v>
      </c>
      <c r="I34" s="45">
        <f t="shared" si="5"/>
        <v>0.0051813471502590676</v>
      </c>
    </row>
    <row r="35" spans="1:9" ht="15" outlineLevel="1">
      <c r="A35" s="68"/>
      <c r="B35" s="34" t="s">
        <v>54</v>
      </c>
      <c r="C35" s="30">
        <v>300</v>
      </c>
      <c r="D35" s="21"/>
      <c r="E35" s="21">
        <v>600</v>
      </c>
      <c r="F35" s="21"/>
      <c r="G35" s="21"/>
      <c r="H35" s="70">
        <f t="shared" si="4"/>
        <v>900</v>
      </c>
      <c r="I35" s="45">
        <f t="shared" si="5"/>
        <v>0.31088082901554404</v>
      </c>
    </row>
    <row r="36" spans="1:9" ht="15" outlineLevel="1">
      <c r="A36" s="68"/>
      <c r="B36" s="34" t="s">
        <v>50</v>
      </c>
      <c r="C36" s="21">
        <v>320</v>
      </c>
      <c r="D36" s="21"/>
      <c r="E36" s="21"/>
      <c r="F36" s="21"/>
      <c r="G36" s="21"/>
      <c r="H36" s="70">
        <f t="shared" si="4"/>
        <v>320</v>
      </c>
      <c r="I36" s="45">
        <f t="shared" si="5"/>
        <v>0.11053540587219343</v>
      </c>
    </row>
    <row r="37" spans="1:9" ht="15" outlineLevel="1">
      <c r="A37" s="68"/>
      <c r="B37" s="34" t="s">
        <v>9</v>
      </c>
      <c r="C37" s="21"/>
      <c r="D37" s="21"/>
      <c r="E37" s="21"/>
      <c r="F37" s="21"/>
      <c r="G37" s="21"/>
      <c r="H37" s="70">
        <f t="shared" si="4"/>
        <v>0</v>
      </c>
      <c r="I37" s="45">
        <f t="shared" si="5"/>
        <v>0</v>
      </c>
    </row>
    <row r="38" spans="1:9" ht="15" outlineLevel="1">
      <c r="A38" s="68"/>
      <c r="B38" s="34" t="s">
        <v>53</v>
      </c>
      <c r="C38" s="21"/>
      <c r="D38" s="21">
        <v>20</v>
      </c>
      <c r="E38" s="21"/>
      <c r="F38" s="21"/>
      <c r="G38" s="21"/>
      <c r="H38" s="70">
        <f t="shared" si="4"/>
        <v>20</v>
      </c>
      <c r="I38" s="45">
        <f t="shared" si="5"/>
        <v>0.0069084628670120895</v>
      </c>
    </row>
    <row r="39" spans="1:9" ht="45" outlineLevel="1">
      <c r="A39" s="68"/>
      <c r="B39" s="37" t="s">
        <v>70</v>
      </c>
      <c r="C39" s="21"/>
      <c r="D39" s="21"/>
      <c r="E39" s="21"/>
      <c r="F39" s="21">
        <v>180</v>
      </c>
      <c r="G39" s="21">
        <v>100</v>
      </c>
      <c r="H39" s="70">
        <f t="shared" si="4"/>
        <v>280</v>
      </c>
      <c r="I39" s="45">
        <f t="shared" si="5"/>
        <v>0.09671848013816926</v>
      </c>
    </row>
    <row r="40" spans="1:9" ht="16.5" outlineLevel="1" thickBot="1">
      <c r="A40" s="63"/>
      <c r="B40" s="64" t="s">
        <v>88</v>
      </c>
      <c r="C40" s="65">
        <f>SUM(C27:C39)</f>
        <v>620</v>
      </c>
      <c r="D40" s="65">
        <f>SUM(D27:D39)</f>
        <v>1380</v>
      </c>
      <c r="E40" s="65">
        <f>SUM(E27:E39)</f>
        <v>615</v>
      </c>
      <c r="F40" s="65">
        <f>SUM(F27:F39)</f>
        <v>180</v>
      </c>
      <c r="G40" s="65">
        <f>SUM(G27:G39)</f>
        <v>100</v>
      </c>
      <c r="H40" s="71">
        <f>SUM(C40:G40)</f>
        <v>2895</v>
      </c>
      <c r="I40" s="47">
        <f t="shared" si="5"/>
        <v>1</v>
      </c>
    </row>
    <row r="41" ht="14.25" thickBot="1" thickTop="1"/>
    <row r="42" spans="1:25" s="1" customFormat="1" ht="15.75">
      <c r="A42" s="169" t="s">
        <v>10</v>
      </c>
      <c r="B42" s="170"/>
      <c r="C42" s="55" t="s">
        <v>95</v>
      </c>
      <c r="D42" s="55" t="s">
        <v>101</v>
      </c>
      <c r="E42" s="55" t="s">
        <v>96</v>
      </c>
      <c r="F42" s="55" t="s">
        <v>97</v>
      </c>
      <c r="G42" s="55" t="s">
        <v>98</v>
      </c>
      <c r="H42" s="55" t="s">
        <v>88</v>
      </c>
      <c r="I42" s="56" t="s">
        <v>103</v>
      </c>
      <c r="J42"/>
      <c r="K42"/>
      <c r="L42"/>
      <c r="M42"/>
      <c r="V42"/>
      <c r="W42"/>
      <c r="X42"/>
      <c r="Y42"/>
    </row>
    <row r="43" spans="1:9" ht="15" outlineLevel="1">
      <c r="A43" s="68"/>
      <c r="B43" s="33" t="s">
        <v>11</v>
      </c>
      <c r="C43" s="31"/>
      <c r="D43" s="31">
        <v>300</v>
      </c>
      <c r="E43" s="31"/>
      <c r="F43" s="31"/>
      <c r="G43" s="31"/>
      <c r="H43" s="72">
        <f aca="true" t="shared" si="6" ref="H43:H51">SUM(C43:G43)</f>
        <v>300</v>
      </c>
      <c r="I43" s="45">
        <f>H43/H$51</f>
        <v>0.5</v>
      </c>
    </row>
    <row r="44" spans="1:9" ht="15" outlineLevel="1">
      <c r="A44" s="68"/>
      <c r="B44" s="34" t="s">
        <v>12</v>
      </c>
      <c r="C44" s="9"/>
      <c r="D44" s="9"/>
      <c r="E44" s="9"/>
      <c r="F44" s="9"/>
      <c r="G44" s="9">
        <v>150</v>
      </c>
      <c r="H44" s="72">
        <f t="shared" si="6"/>
        <v>150</v>
      </c>
      <c r="I44" s="45">
        <f aca="true" t="shared" si="7" ref="I44:I51">H44/H$51</f>
        <v>0.25</v>
      </c>
    </row>
    <row r="45" spans="1:9" ht="15" outlineLevel="1">
      <c r="A45" s="68"/>
      <c r="B45" s="34" t="s">
        <v>56</v>
      </c>
      <c r="C45" s="9"/>
      <c r="D45" s="9"/>
      <c r="E45" s="9"/>
      <c r="F45" s="9"/>
      <c r="G45" s="9"/>
      <c r="H45" s="72">
        <f t="shared" si="6"/>
        <v>0</v>
      </c>
      <c r="I45" s="45">
        <f t="shared" si="7"/>
        <v>0</v>
      </c>
    </row>
    <row r="46" spans="1:9" ht="15" outlineLevel="1">
      <c r="A46" s="68"/>
      <c r="B46" s="34" t="s">
        <v>13</v>
      </c>
      <c r="C46" s="9"/>
      <c r="D46" s="9"/>
      <c r="E46" s="9"/>
      <c r="F46" s="9"/>
      <c r="G46" s="9"/>
      <c r="H46" s="72">
        <f t="shared" si="6"/>
        <v>0</v>
      </c>
      <c r="I46" s="45">
        <f t="shared" si="7"/>
        <v>0</v>
      </c>
    </row>
    <row r="47" spans="1:9" ht="15" outlineLevel="1">
      <c r="A47" s="68"/>
      <c r="B47" s="34" t="s">
        <v>14</v>
      </c>
      <c r="C47" s="9">
        <v>10</v>
      </c>
      <c r="D47" s="9"/>
      <c r="E47" s="9">
        <v>60</v>
      </c>
      <c r="F47" s="9"/>
      <c r="G47" s="9"/>
      <c r="H47" s="72">
        <f t="shared" si="6"/>
        <v>70</v>
      </c>
      <c r="I47" s="45">
        <f t="shared" si="7"/>
        <v>0.11666666666666667</v>
      </c>
    </row>
    <row r="48" spans="1:9" ht="15" outlineLevel="1">
      <c r="A48" s="68"/>
      <c r="B48" s="34" t="s">
        <v>55</v>
      </c>
      <c r="C48" s="9"/>
      <c r="D48" s="9"/>
      <c r="E48" s="9"/>
      <c r="F48" s="9"/>
      <c r="G48" s="9"/>
      <c r="H48" s="72">
        <f t="shared" si="6"/>
        <v>0</v>
      </c>
      <c r="I48" s="45">
        <f t="shared" si="7"/>
        <v>0</v>
      </c>
    </row>
    <row r="49" spans="1:9" ht="15" outlineLevel="1">
      <c r="A49" s="68"/>
      <c r="B49" s="34" t="s">
        <v>58</v>
      </c>
      <c r="C49" s="9"/>
      <c r="D49" s="9"/>
      <c r="E49" s="9"/>
      <c r="F49" s="9"/>
      <c r="G49" s="9"/>
      <c r="H49" s="72">
        <f t="shared" si="6"/>
        <v>0</v>
      </c>
      <c r="I49" s="45">
        <f t="shared" si="7"/>
        <v>0</v>
      </c>
    </row>
    <row r="50" spans="1:9" ht="15" outlineLevel="1">
      <c r="A50" s="68"/>
      <c r="B50" s="36" t="s">
        <v>57</v>
      </c>
      <c r="C50" s="23">
        <v>0</v>
      </c>
      <c r="D50" s="23"/>
      <c r="E50" s="23"/>
      <c r="F50" s="23">
        <v>80</v>
      </c>
      <c r="G50" s="23"/>
      <c r="H50" s="72">
        <f t="shared" si="6"/>
        <v>80</v>
      </c>
      <c r="I50" s="45">
        <f t="shared" si="7"/>
        <v>0.13333333333333333</v>
      </c>
    </row>
    <row r="51" spans="1:9" ht="15.75" outlineLevel="1" thickBot="1">
      <c r="A51" s="63"/>
      <c r="B51" s="64" t="s">
        <v>88</v>
      </c>
      <c r="C51" s="64">
        <f>SUM(C43:C50)</f>
        <v>10</v>
      </c>
      <c r="D51" s="64">
        <f>SUM(D43:D50)</f>
        <v>300</v>
      </c>
      <c r="E51" s="64">
        <f>SUM(E43:E50)</f>
        <v>60</v>
      </c>
      <c r="F51" s="64">
        <f>SUM(F43:F50)</f>
        <v>80</v>
      </c>
      <c r="G51" s="64">
        <f>SUM(G43:G50)</f>
        <v>150</v>
      </c>
      <c r="H51" s="72">
        <f t="shared" si="6"/>
        <v>600</v>
      </c>
      <c r="I51" s="47">
        <f t="shared" si="7"/>
        <v>1</v>
      </c>
    </row>
    <row r="52" spans="5:9" ht="14.25" outlineLevel="1" thickBot="1" thickTop="1">
      <c r="E52" s="12"/>
      <c r="I52" s="46"/>
    </row>
    <row r="53" spans="1:9" ht="15.75" outlineLevel="1">
      <c r="A53" s="169" t="s">
        <v>90</v>
      </c>
      <c r="B53" s="170"/>
      <c r="C53" s="55" t="s">
        <v>95</v>
      </c>
      <c r="D53" s="55" t="s">
        <v>101</v>
      </c>
      <c r="E53" s="55" t="s">
        <v>96</v>
      </c>
      <c r="F53" s="55" t="s">
        <v>97</v>
      </c>
      <c r="G53" s="55" t="s">
        <v>98</v>
      </c>
      <c r="H53" s="55" t="s">
        <v>88</v>
      </c>
      <c r="I53" s="56" t="s">
        <v>103</v>
      </c>
    </row>
    <row r="54" spans="1:9" ht="15">
      <c r="A54" s="68"/>
      <c r="B54" s="33" t="s">
        <v>59</v>
      </c>
      <c r="C54" s="31">
        <v>20</v>
      </c>
      <c r="D54" s="31"/>
      <c r="E54" s="31"/>
      <c r="F54" s="31"/>
      <c r="G54" s="31"/>
      <c r="H54" s="72">
        <f>SUM(C54:G$54)</f>
        <v>20</v>
      </c>
      <c r="I54" s="45">
        <f>H54/H$66</f>
        <v>0.036036036036036036</v>
      </c>
    </row>
    <row r="55" spans="1:9" ht="15">
      <c r="A55" s="68"/>
      <c r="B55" s="34" t="s">
        <v>60</v>
      </c>
      <c r="C55" s="9"/>
      <c r="D55" s="9"/>
      <c r="E55" s="9">
        <v>50</v>
      </c>
      <c r="F55" s="9"/>
      <c r="G55" s="9"/>
      <c r="H55" s="73">
        <f aca="true" t="shared" si="8" ref="H55:H66">SUM(C55:G55)</f>
        <v>50</v>
      </c>
      <c r="I55" s="45">
        <f aca="true" t="shared" si="9" ref="I55:I66">H55/H$66</f>
        <v>0.09009009009009009</v>
      </c>
    </row>
    <row r="56" spans="1:9" ht="15">
      <c r="A56" s="68"/>
      <c r="B56" s="34" t="s">
        <v>15</v>
      </c>
      <c r="C56" s="9"/>
      <c r="D56" s="9"/>
      <c r="E56" s="9"/>
      <c r="F56" s="9"/>
      <c r="G56" s="9"/>
      <c r="H56" s="73">
        <f t="shared" si="8"/>
        <v>0</v>
      </c>
      <c r="I56" s="45">
        <f t="shared" si="9"/>
        <v>0</v>
      </c>
    </row>
    <row r="57" spans="1:25" s="1" customFormat="1" ht="15">
      <c r="A57" s="68"/>
      <c r="B57" s="34" t="s">
        <v>69</v>
      </c>
      <c r="C57" s="9"/>
      <c r="D57" s="9">
        <v>200</v>
      </c>
      <c r="E57" s="9"/>
      <c r="F57" s="9"/>
      <c r="G57" s="9"/>
      <c r="H57" s="73">
        <f t="shared" si="8"/>
        <v>200</v>
      </c>
      <c r="I57" s="45">
        <f t="shared" si="9"/>
        <v>0.36036036036036034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9" ht="15" outlineLevel="1">
      <c r="A58" s="68"/>
      <c r="B58" s="34" t="s">
        <v>16</v>
      </c>
      <c r="C58" s="9"/>
      <c r="D58" s="9"/>
      <c r="E58" s="9">
        <f>120+80</f>
        <v>200</v>
      </c>
      <c r="F58" s="9"/>
      <c r="G58" s="9"/>
      <c r="H58" s="73">
        <f t="shared" si="8"/>
        <v>200</v>
      </c>
      <c r="I58" s="45">
        <f t="shared" si="9"/>
        <v>0.36036036036036034</v>
      </c>
    </row>
    <row r="59" spans="1:9" ht="15" outlineLevel="1">
      <c r="A59" s="68"/>
      <c r="B59" s="34" t="s">
        <v>17</v>
      </c>
      <c r="C59" s="9"/>
      <c r="D59" s="9"/>
      <c r="E59" s="9"/>
      <c r="F59" s="9">
        <v>15</v>
      </c>
      <c r="G59" s="9"/>
      <c r="H59" s="73">
        <f t="shared" si="8"/>
        <v>15</v>
      </c>
      <c r="I59" s="45">
        <f t="shared" si="9"/>
        <v>0.02702702702702703</v>
      </c>
    </row>
    <row r="60" spans="1:9" ht="15" outlineLevel="1">
      <c r="A60" s="68"/>
      <c r="B60" s="34" t="s">
        <v>62</v>
      </c>
      <c r="C60" s="9"/>
      <c r="D60" s="9"/>
      <c r="E60" s="9"/>
      <c r="F60" s="9"/>
      <c r="G60" s="9"/>
      <c r="H60" s="73">
        <f t="shared" si="8"/>
        <v>0</v>
      </c>
      <c r="I60" s="45">
        <f t="shared" si="9"/>
        <v>0</v>
      </c>
    </row>
    <row r="61" spans="1:9" ht="15" outlineLevel="1">
      <c r="A61" s="68"/>
      <c r="B61" s="34" t="s">
        <v>19</v>
      </c>
      <c r="C61" s="9"/>
      <c r="D61" s="9"/>
      <c r="E61" s="9"/>
      <c r="F61" s="9"/>
      <c r="G61" s="9"/>
      <c r="H61" s="73">
        <f t="shared" si="8"/>
        <v>0</v>
      </c>
      <c r="I61" s="45">
        <f t="shared" si="9"/>
        <v>0</v>
      </c>
    </row>
    <row r="62" spans="1:9" ht="15" outlineLevel="1">
      <c r="A62" s="68"/>
      <c r="B62" s="34" t="s">
        <v>21</v>
      </c>
      <c r="C62" s="9"/>
      <c r="D62" s="9"/>
      <c r="E62" s="9"/>
      <c r="F62" s="9"/>
      <c r="G62" s="9"/>
      <c r="H62" s="73">
        <f t="shared" si="8"/>
        <v>0</v>
      </c>
      <c r="I62" s="45">
        <f t="shared" si="9"/>
        <v>0</v>
      </c>
    </row>
    <row r="63" spans="1:9" ht="15" outlineLevel="1">
      <c r="A63" s="68"/>
      <c r="B63" s="34" t="s">
        <v>63</v>
      </c>
      <c r="C63" s="9">
        <v>50</v>
      </c>
      <c r="D63" s="9"/>
      <c r="E63" s="9">
        <v>20</v>
      </c>
      <c r="F63" s="9"/>
      <c r="G63" s="9"/>
      <c r="H63" s="73">
        <f t="shared" si="8"/>
        <v>70</v>
      </c>
      <c r="I63" s="45">
        <f t="shared" si="9"/>
        <v>0.12612612612612611</v>
      </c>
    </row>
    <row r="64" spans="1:9" ht="15">
      <c r="A64" s="68"/>
      <c r="B64" s="34" t="s">
        <v>61</v>
      </c>
      <c r="C64" s="9"/>
      <c r="D64" s="9"/>
      <c r="E64" s="9"/>
      <c r="F64" s="9"/>
      <c r="G64" s="9"/>
      <c r="H64" s="73">
        <f t="shared" si="8"/>
        <v>0</v>
      </c>
      <c r="I64" s="45">
        <f t="shared" si="9"/>
        <v>0</v>
      </c>
    </row>
    <row r="65" spans="1:29" s="1" customFormat="1" ht="15">
      <c r="A65" s="81"/>
      <c r="B65" s="38" t="s">
        <v>64</v>
      </c>
      <c r="C65" s="9"/>
      <c r="D65" s="9"/>
      <c r="E65" s="9"/>
      <c r="F65" s="9"/>
      <c r="G65" s="9"/>
      <c r="H65" s="73">
        <f t="shared" si="8"/>
        <v>0</v>
      </c>
      <c r="I65" s="45">
        <f t="shared" si="9"/>
        <v>0</v>
      </c>
      <c r="J65"/>
      <c r="K65"/>
      <c r="L65"/>
      <c r="M65"/>
      <c r="V65"/>
      <c r="W65"/>
      <c r="X65"/>
      <c r="Y65"/>
      <c r="Z65"/>
      <c r="AA65"/>
      <c r="AB65"/>
      <c r="AC65"/>
    </row>
    <row r="66" spans="1:9" ht="16.5" outlineLevel="1" thickBot="1">
      <c r="A66" s="63"/>
      <c r="B66" s="64" t="s">
        <v>88</v>
      </c>
      <c r="C66" s="64">
        <f>SUM(C54:C65)</f>
        <v>70</v>
      </c>
      <c r="D66" s="64">
        <f>SUM(D54:D65)</f>
        <v>200</v>
      </c>
      <c r="E66" s="64">
        <f>SUM(E54:E65)</f>
        <v>270</v>
      </c>
      <c r="F66" s="64">
        <f>SUM(F54:F65)</f>
        <v>15</v>
      </c>
      <c r="G66" s="64">
        <f>SUM(G54:G65)</f>
        <v>0</v>
      </c>
      <c r="H66" s="74">
        <f t="shared" si="8"/>
        <v>555</v>
      </c>
      <c r="I66" s="45">
        <f t="shared" si="9"/>
        <v>1</v>
      </c>
    </row>
    <row r="67" ht="14.25" outlineLevel="1" thickBot="1" thickTop="1"/>
    <row r="68" spans="1:9" ht="15.75" outlineLevel="1">
      <c r="A68" s="169" t="s">
        <v>91</v>
      </c>
      <c r="B68" s="170"/>
      <c r="C68" s="55" t="s">
        <v>95</v>
      </c>
      <c r="D68" s="55" t="s">
        <v>101</v>
      </c>
      <c r="E68" s="55" t="s">
        <v>96</v>
      </c>
      <c r="F68" s="55" t="s">
        <v>97</v>
      </c>
      <c r="G68" s="55" t="s">
        <v>98</v>
      </c>
      <c r="H68" s="55" t="s">
        <v>88</v>
      </c>
      <c r="I68" s="56" t="s">
        <v>103</v>
      </c>
    </row>
    <row r="69" spans="1:9" ht="15" outlineLevel="1">
      <c r="A69" s="68"/>
      <c r="B69" s="33" t="s">
        <v>92</v>
      </c>
      <c r="C69" s="31">
        <v>10</v>
      </c>
      <c r="D69" s="31"/>
      <c r="E69" s="31">
        <v>10</v>
      </c>
      <c r="F69" s="31"/>
      <c r="G69" s="31"/>
      <c r="H69" s="72">
        <f>SUM(C69:G69)</f>
        <v>20</v>
      </c>
      <c r="I69" s="45">
        <f>H69/H$78</f>
        <v>0.03669724770642202</v>
      </c>
    </row>
    <row r="70" spans="1:9" ht="15" outlineLevel="1">
      <c r="A70" s="68"/>
      <c r="B70" s="34" t="s">
        <v>23</v>
      </c>
      <c r="C70" s="9">
        <v>20</v>
      </c>
      <c r="D70" s="9"/>
      <c r="E70" s="9">
        <v>60</v>
      </c>
      <c r="F70" s="9"/>
      <c r="G70" s="9"/>
      <c r="H70" s="72">
        <f aca="true" t="shared" si="10" ref="H70:H77">SUM(C70:G70)</f>
        <v>80</v>
      </c>
      <c r="I70" s="45">
        <f>H70/H$78</f>
        <v>0.14678899082568808</v>
      </c>
    </row>
    <row r="71" spans="1:9" ht="15" outlineLevel="1">
      <c r="A71" s="68"/>
      <c r="B71" s="34" t="s">
        <v>94</v>
      </c>
      <c r="C71" s="9">
        <f>SUM(C69:C70)</f>
        <v>30</v>
      </c>
      <c r="D71" s="9"/>
      <c r="E71" s="9"/>
      <c r="F71" s="9"/>
      <c r="G71" s="9"/>
      <c r="H71" s="72">
        <f t="shared" si="10"/>
        <v>30</v>
      </c>
      <c r="I71" s="45">
        <f>H71/H$78</f>
        <v>0.05504587155963303</v>
      </c>
    </row>
    <row r="72" spans="1:9" ht="15" outlineLevel="1">
      <c r="A72" s="68"/>
      <c r="B72" s="34" t="s">
        <v>24</v>
      </c>
      <c r="C72" s="9">
        <v>50</v>
      </c>
      <c r="D72" s="9"/>
      <c r="E72" s="9"/>
      <c r="F72" s="9"/>
      <c r="G72" s="9">
        <v>20</v>
      </c>
      <c r="H72" s="72">
        <f t="shared" si="10"/>
        <v>70</v>
      </c>
      <c r="I72" s="45">
        <f aca="true" t="shared" si="11" ref="I72:I78">H72/H$78</f>
        <v>0.12844036697247707</v>
      </c>
    </row>
    <row r="73" spans="1:9" ht="15" outlineLevel="1">
      <c r="A73" s="68"/>
      <c r="B73" s="34" t="s">
        <v>25</v>
      </c>
      <c r="C73" s="9"/>
      <c r="D73" s="9"/>
      <c r="E73" s="9"/>
      <c r="F73" s="9">
        <v>65</v>
      </c>
      <c r="G73" s="9"/>
      <c r="H73" s="72">
        <f>SUM(C73:G73)</f>
        <v>65</v>
      </c>
      <c r="I73" s="45">
        <f t="shared" si="11"/>
        <v>0.11926605504587157</v>
      </c>
    </row>
    <row r="74" spans="1:9" ht="15" outlineLevel="1">
      <c r="A74" s="68"/>
      <c r="B74" s="34" t="s">
        <v>26</v>
      </c>
      <c r="C74" s="9"/>
      <c r="D74" s="9">
        <v>100</v>
      </c>
      <c r="E74" s="9"/>
      <c r="F74" s="9"/>
      <c r="G74" s="9"/>
      <c r="H74" s="72">
        <f t="shared" si="10"/>
        <v>100</v>
      </c>
      <c r="I74" s="45">
        <f t="shared" si="11"/>
        <v>0.1834862385321101</v>
      </c>
    </row>
    <row r="75" spans="1:9" ht="15" outlineLevel="1">
      <c r="A75" s="68"/>
      <c r="B75" s="34" t="s">
        <v>27</v>
      </c>
      <c r="C75" s="9"/>
      <c r="D75" s="9"/>
      <c r="E75" s="9"/>
      <c r="F75" s="9">
        <v>40</v>
      </c>
      <c r="G75" s="9"/>
      <c r="H75" s="72">
        <f t="shared" si="10"/>
        <v>40</v>
      </c>
      <c r="I75" s="45">
        <f t="shared" si="11"/>
        <v>0.07339449541284404</v>
      </c>
    </row>
    <row r="76" spans="1:9" ht="15">
      <c r="A76" s="68"/>
      <c r="B76" s="34" t="s">
        <v>65</v>
      </c>
      <c r="C76" s="9">
        <v>50</v>
      </c>
      <c r="D76" s="9"/>
      <c r="E76" s="9"/>
      <c r="F76" s="9"/>
      <c r="G76" s="9"/>
      <c r="H76" s="72">
        <f>SUM(C76:G76)</f>
        <v>50</v>
      </c>
      <c r="I76" s="45">
        <f t="shared" si="11"/>
        <v>0.09174311926605505</v>
      </c>
    </row>
    <row r="77" spans="1:29" s="1" customFormat="1" ht="15">
      <c r="A77" s="68"/>
      <c r="B77" s="36" t="s">
        <v>4</v>
      </c>
      <c r="C77" s="23"/>
      <c r="D77" s="23"/>
      <c r="E77" s="23"/>
      <c r="F77" s="23"/>
      <c r="G77" s="23">
        <v>90</v>
      </c>
      <c r="H77" s="72">
        <f t="shared" si="10"/>
        <v>90</v>
      </c>
      <c r="I77" s="45">
        <f t="shared" si="11"/>
        <v>0.1651376146788991</v>
      </c>
      <c r="J77"/>
      <c r="K77"/>
      <c r="L77"/>
      <c r="M77"/>
      <c r="V77"/>
      <c r="W77"/>
      <c r="X77"/>
      <c r="Y77"/>
      <c r="Z77"/>
      <c r="AA77"/>
      <c r="AB77"/>
      <c r="AC77"/>
    </row>
    <row r="78" spans="1:9" ht="16.5" outlineLevel="1" thickBot="1">
      <c r="A78" s="63"/>
      <c r="B78" s="64" t="s">
        <v>88</v>
      </c>
      <c r="C78" s="64">
        <f>SUM(C69:C77)</f>
        <v>160</v>
      </c>
      <c r="D78" s="64">
        <f>SUM(D69:D77)</f>
        <v>100</v>
      </c>
      <c r="E78" s="64">
        <f>SUM(E69:E77)</f>
        <v>70</v>
      </c>
      <c r="F78" s="64">
        <f>SUM(F69:F77)</f>
        <v>105</v>
      </c>
      <c r="G78" s="64">
        <f>SUM(G69:G77)</f>
        <v>110</v>
      </c>
      <c r="H78" s="74">
        <f>SUM(C78:G78)</f>
        <v>545</v>
      </c>
      <c r="I78" s="45">
        <f t="shared" si="11"/>
        <v>1</v>
      </c>
    </row>
    <row r="79" ht="14.25" outlineLevel="1" thickBot="1" thickTop="1">
      <c r="I79" s="46"/>
    </row>
    <row r="80" spans="1:9" ht="15.75" outlineLevel="1">
      <c r="A80" s="169" t="s">
        <v>28</v>
      </c>
      <c r="B80" s="170"/>
      <c r="C80" s="55" t="s">
        <v>95</v>
      </c>
      <c r="D80" s="55" t="s">
        <v>101</v>
      </c>
      <c r="E80" s="55" t="s">
        <v>96</v>
      </c>
      <c r="F80" s="55" t="s">
        <v>97</v>
      </c>
      <c r="G80" s="55" t="s">
        <v>98</v>
      </c>
      <c r="H80" s="55" t="s">
        <v>88</v>
      </c>
      <c r="I80" s="56" t="s">
        <v>103</v>
      </c>
    </row>
    <row r="81" spans="1:9" ht="15" outlineLevel="1">
      <c r="A81" s="68"/>
      <c r="B81" s="33" t="s">
        <v>29</v>
      </c>
      <c r="C81" s="31"/>
      <c r="D81" s="31"/>
      <c r="E81" s="31">
        <v>30</v>
      </c>
      <c r="F81" s="31">
        <v>210</v>
      </c>
      <c r="G81" s="31"/>
      <c r="H81" s="72">
        <f>SUM(C81:F81)</f>
        <v>240</v>
      </c>
      <c r="I81" s="45">
        <f>H81/H$89</f>
        <v>0.47244094488188976</v>
      </c>
    </row>
    <row r="82" spans="1:9" ht="15" outlineLevel="1">
      <c r="A82" s="68"/>
      <c r="B82" s="34" t="s">
        <v>71</v>
      </c>
      <c r="C82" s="9">
        <v>20</v>
      </c>
      <c r="D82" s="9"/>
      <c r="E82" s="9">
        <v>5</v>
      </c>
      <c r="F82" s="9"/>
      <c r="G82" s="9"/>
      <c r="H82" s="72">
        <f aca="true" t="shared" si="12" ref="H82:H87">SUM(C82:F82)</f>
        <v>25</v>
      </c>
      <c r="I82" s="45">
        <f aca="true" t="shared" si="13" ref="I82:I89">H82/H$89</f>
        <v>0.04921259842519685</v>
      </c>
    </row>
    <row r="83" spans="1:9" ht="15" outlineLevel="1">
      <c r="A83" s="68"/>
      <c r="B83" s="38" t="s">
        <v>66</v>
      </c>
      <c r="C83" s="9"/>
      <c r="D83" s="9"/>
      <c r="E83" s="9"/>
      <c r="F83" s="9">
        <v>240</v>
      </c>
      <c r="G83" s="9"/>
      <c r="H83" s="72">
        <f t="shared" si="12"/>
        <v>240</v>
      </c>
      <c r="I83" s="45">
        <f t="shared" si="13"/>
        <v>0.47244094488188976</v>
      </c>
    </row>
    <row r="84" spans="1:14" ht="15" outlineLevel="1">
      <c r="A84" s="68"/>
      <c r="B84" s="34" t="s">
        <v>30</v>
      </c>
      <c r="C84" s="9"/>
      <c r="D84" s="9"/>
      <c r="E84" s="9">
        <v>3</v>
      </c>
      <c r="F84" s="9"/>
      <c r="G84" s="9"/>
      <c r="H84" s="72">
        <f t="shared" si="12"/>
        <v>3</v>
      </c>
      <c r="I84" s="45">
        <f t="shared" si="13"/>
        <v>0.005905511811023622</v>
      </c>
      <c r="N84" s="14"/>
    </row>
    <row r="85" spans="1:9" ht="15" outlineLevel="1">
      <c r="A85" s="68"/>
      <c r="B85" s="34" t="s">
        <v>31</v>
      </c>
      <c r="C85" s="9"/>
      <c r="D85" s="9"/>
      <c r="E85" s="9"/>
      <c r="F85" s="9"/>
      <c r="G85" s="9"/>
      <c r="H85" s="72">
        <f t="shared" si="12"/>
        <v>0</v>
      </c>
      <c r="I85" s="45">
        <f t="shared" si="13"/>
        <v>0</v>
      </c>
    </row>
    <row r="86" spans="1:9" ht="15" outlineLevel="1">
      <c r="A86" s="68"/>
      <c r="B86" s="34" t="s">
        <v>32</v>
      </c>
      <c r="C86" s="9"/>
      <c r="D86" s="9"/>
      <c r="E86" s="9"/>
      <c r="F86" s="9"/>
      <c r="G86" s="9"/>
      <c r="H86" s="72">
        <f t="shared" si="12"/>
        <v>0</v>
      </c>
      <c r="I86" s="45">
        <f t="shared" si="13"/>
        <v>0</v>
      </c>
    </row>
    <row r="87" spans="1:9" ht="15">
      <c r="A87" s="68"/>
      <c r="B87" s="34" t="s">
        <v>67</v>
      </c>
      <c r="C87" s="9"/>
      <c r="D87" s="9"/>
      <c r="E87" s="9"/>
      <c r="F87" s="9"/>
      <c r="G87" s="9"/>
      <c r="H87" s="72">
        <f t="shared" si="12"/>
        <v>0</v>
      </c>
      <c r="I87" s="45">
        <f t="shared" si="13"/>
        <v>0</v>
      </c>
    </row>
    <row r="88" spans="1:9" ht="45" outlineLevel="1">
      <c r="A88" s="68"/>
      <c r="B88" s="39" t="s">
        <v>68</v>
      </c>
      <c r="C88" s="23"/>
      <c r="D88" s="23"/>
      <c r="E88" s="23"/>
      <c r="F88" s="23"/>
      <c r="G88" s="23"/>
      <c r="H88" s="75"/>
      <c r="I88" s="45">
        <f>H88/H$89</f>
        <v>0</v>
      </c>
    </row>
    <row r="89" spans="1:9" ht="16.5" outlineLevel="1" thickBot="1">
      <c r="A89" s="63"/>
      <c r="B89" s="64" t="s">
        <v>88</v>
      </c>
      <c r="C89" s="64">
        <f>SUM(C81:C88)</f>
        <v>20</v>
      </c>
      <c r="D89" s="64">
        <f>SUM(D81:D88)</f>
        <v>0</v>
      </c>
      <c r="E89" s="64">
        <f>SUM(E81:E88)</f>
        <v>38</v>
      </c>
      <c r="F89" s="64">
        <f>SUM(F81:F88)</f>
        <v>450</v>
      </c>
      <c r="G89" s="64">
        <f>SUM(G81:G88)</f>
        <v>0</v>
      </c>
      <c r="H89" s="74">
        <f>SUM(C89:G89)</f>
        <v>508</v>
      </c>
      <c r="I89" s="45">
        <f t="shared" si="13"/>
        <v>1</v>
      </c>
    </row>
    <row r="90" spans="10:29" s="2" customFormat="1" ht="14.25" thickBot="1" thickTop="1">
      <c r="J90"/>
      <c r="K90"/>
      <c r="L90"/>
      <c r="M90"/>
      <c r="V90"/>
      <c r="W90"/>
      <c r="X90"/>
      <c r="Y90"/>
      <c r="Z90"/>
      <c r="AA90"/>
      <c r="AB90"/>
      <c r="AC90"/>
    </row>
    <row r="91" spans="1:29" s="20" customFormat="1" ht="15.75">
      <c r="A91" s="171" t="s">
        <v>74</v>
      </c>
      <c r="B91" s="172"/>
      <c r="C91" s="55" t="s">
        <v>95</v>
      </c>
      <c r="D91" s="55" t="s">
        <v>101</v>
      </c>
      <c r="E91" s="55" t="s">
        <v>96</v>
      </c>
      <c r="F91" s="55" t="s">
        <v>97</v>
      </c>
      <c r="G91" s="55" t="s">
        <v>98</v>
      </c>
      <c r="H91" s="55" t="s">
        <v>88</v>
      </c>
      <c r="I91" s="56" t="s">
        <v>103</v>
      </c>
      <c r="J91" s="32"/>
      <c r="K91" s="32"/>
      <c r="L91" s="32"/>
      <c r="M91" s="32"/>
      <c r="V91" s="32"/>
      <c r="W91" s="32"/>
      <c r="X91" s="32"/>
      <c r="Y91" s="32"/>
      <c r="Z91" s="32"/>
      <c r="AA91" s="32"/>
      <c r="AB91" s="32"/>
      <c r="AC91" s="32"/>
    </row>
    <row r="92" spans="1:29" s="2" customFormat="1" ht="15">
      <c r="A92" s="82"/>
      <c r="B92" s="33" t="s">
        <v>76</v>
      </c>
      <c r="C92" s="9"/>
      <c r="D92" s="9"/>
      <c r="E92" s="9"/>
      <c r="F92" s="9"/>
      <c r="G92" s="9"/>
      <c r="H92" s="73">
        <f aca="true" t="shared" si="14" ref="H92:H97">SUM(C92:G92)</f>
        <v>0</v>
      </c>
      <c r="I92" s="45">
        <f aca="true" t="shared" si="15" ref="I92:I97">H92/H$97</f>
        <v>0</v>
      </c>
      <c r="J92"/>
      <c r="K92"/>
      <c r="L92"/>
      <c r="M92"/>
      <c r="V92"/>
      <c r="W92"/>
      <c r="X92"/>
      <c r="Y92"/>
      <c r="Z92"/>
      <c r="AA92"/>
      <c r="AB92"/>
      <c r="AC92"/>
    </row>
    <row r="93" spans="1:29" s="2" customFormat="1" ht="15">
      <c r="A93" s="82"/>
      <c r="B93" s="34" t="s">
        <v>77</v>
      </c>
      <c r="C93" s="9"/>
      <c r="D93" s="9"/>
      <c r="E93" s="9"/>
      <c r="F93" s="9"/>
      <c r="G93" s="9"/>
      <c r="H93" s="73">
        <f t="shared" si="14"/>
        <v>0</v>
      </c>
      <c r="I93" s="45">
        <f t="shared" si="15"/>
        <v>0</v>
      </c>
      <c r="J93"/>
      <c r="K93"/>
      <c r="L93"/>
      <c r="M93"/>
      <c r="V93"/>
      <c r="W93"/>
      <c r="X93"/>
      <c r="Y93"/>
      <c r="Z93"/>
      <c r="AA93"/>
      <c r="AB93"/>
      <c r="AC93"/>
    </row>
    <row r="94" spans="1:29" s="2" customFormat="1" ht="15">
      <c r="A94" s="82"/>
      <c r="B94" s="34" t="s">
        <v>78</v>
      </c>
      <c r="C94" s="9"/>
      <c r="D94" s="9"/>
      <c r="E94" s="9"/>
      <c r="F94" s="9"/>
      <c r="G94" s="9"/>
      <c r="H94" s="73">
        <f t="shared" si="14"/>
        <v>0</v>
      </c>
      <c r="I94" s="45">
        <f t="shared" si="15"/>
        <v>0</v>
      </c>
      <c r="J94"/>
      <c r="K94"/>
      <c r="L94"/>
      <c r="M94"/>
      <c r="V94"/>
      <c r="W94"/>
      <c r="X94"/>
      <c r="Y94"/>
      <c r="Z94"/>
      <c r="AA94"/>
      <c r="AB94"/>
      <c r="AC94"/>
    </row>
    <row r="95" spans="1:29" s="2" customFormat="1" ht="15">
      <c r="A95" s="82"/>
      <c r="B95" s="34" t="s">
        <v>75</v>
      </c>
      <c r="C95" s="9"/>
      <c r="D95" s="9">
        <v>200</v>
      </c>
      <c r="E95" s="9"/>
      <c r="F95" s="9"/>
      <c r="G95" s="9"/>
      <c r="H95" s="73">
        <f t="shared" si="14"/>
        <v>200</v>
      </c>
      <c r="I95" s="45">
        <f t="shared" si="15"/>
        <v>1</v>
      </c>
      <c r="J95"/>
      <c r="K95"/>
      <c r="L95"/>
      <c r="M95"/>
      <c r="V95"/>
      <c r="W95"/>
      <c r="X95"/>
      <c r="Y95"/>
      <c r="Z95"/>
      <c r="AA95"/>
      <c r="AB95"/>
      <c r="AC95"/>
    </row>
    <row r="96" spans="1:29" s="2" customFormat="1" ht="15">
      <c r="A96" s="82"/>
      <c r="B96" s="34" t="s">
        <v>4</v>
      </c>
      <c r="C96" s="9"/>
      <c r="D96" s="9"/>
      <c r="E96" s="9"/>
      <c r="F96" s="9"/>
      <c r="G96" s="9"/>
      <c r="H96" s="73">
        <f t="shared" si="14"/>
        <v>0</v>
      </c>
      <c r="I96" s="45">
        <f t="shared" si="15"/>
        <v>0</v>
      </c>
      <c r="J96"/>
      <c r="K96"/>
      <c r="L96"/>
      <c r="M96"/>
      <c r="V96"/>
      <c r="W96"/>
      <c r="X96"/>
      <c r="Y96"/>
      <c r="Z96"/>
      <c r="AA96"/>
      <c r="AB96"/>
      <c r="AC96"/>
    </row>
    <row r="97" spans="1:29" s="2" customFormat="1" ht="16.5" thickBot="1">
      <c r="A97" s="63"/>
      <c r="B97" s="64" t="s">
        <v>88</v>
      </c>
      <c r="C97" s="64">
        <f>SUM(C92:C96)</f>
        <v>0</v>
      </c>
      <c r="D97" s="64">
        <f>SUM(D92:D96)</f>
        <v>200</v>
      </c>
      <c r="E97" s="64">
        <f>SUM(E92:E96)</f>
        <v>0</v>
      </c>
      <c r="F97" s="64">
        <f>SUM(F92:F96)</f>
        <v>0</v>
      </c>
      <c r="G97" s="64">
        <f>SUM(G92:G96)</f>
        <v>0</v>
      </c>
      <c r="H97" s="74">
        <f t="shared" si="14"/>
        <v>200</v>
      </c>
      <c r="I97" s="45">
        <f t="shared" si="15"/>
        <v>1</v>
      </c>
      <c r="J97"/>
      <c r="K97"/>
      <c r="L97"/>
      <c r="M97"/>
      <c r="V97"/>
      <c r="W97"/>
      <c r="X97"/>
      <c r="Y97"/>
      <c r="Z97"/>
      <c r="AA97"/>
      <c r="AB97"/>
      <c r="AC97"/>
    </row>
    <row r="98" spans="1:29" s="2" customFormat="1" ht="14.25" thickBot="1" thickTop="1">
      <c r="A98" s="4"/>
      <c r="B98" s="5"/>
      <c r="C98" s="6"/>
      <c r="D98" s="6"/>
      <c r="E98" s="6"/>
      <c r="F98" s="6"/>
      <c r="G98" s="6"/>
      <c r="H98" s="6"/>
      <c r="I98" s="49"/>
      <c r="J98"/>
      <c r="K98"/>
      <c r="L98"/>
      <c r="M98"/>
      <c r="V98"/>
      <c r="W98"/>
      <c r="X98"/>
      <c r="Y98"/>
      <c r="Z98"/>
      <c r="AA98"/>
      <c r="AB98"/>
      <c r="AC98"/>
    </row>
    <row r="99" spans="1:9" ht="15.75">
      <c r="A99" s="171" t="s">
        <v>34</v>
      </c>
      <c r="B99" s="172"/>
      <c r="C99" s="55" t="s">
        <v>95</v>
      </c>
      <c r="D99" s="55" t="s">
        <v>101</v>
      </c>
      <c r="E99" s="55" t="s">
        <v>96</v>
      </c>
      <c r="F99" s="55" t="s">
        <v>97</v>
      </c>
      <c r="G99" s="55" t="s">
        <v>98</v>
      </c>
      <c r="H99" s="55" t="s">
        <v>88</v>
      </c>
      <c r="I99" s="56" t="s">
        <v>103</v>
      </c>
    </row>
    <row r="100" spans="1:9" ht="15" outlineLevel="1">
      <c r="A100" s="68"/>
      <c r="B100" s="33" t="s">
        <v>35</v>
      </c>
      <c r="D100" s="9"/>
      <c r="E100" s="9"/>
      <c r="F100" s="9"/>
      <c r="G100" s="9"/>
      <c r="H100" s="73">
        <f>SUM(C$100:G$100)</f>
        <v>0</v>
      </c>
      <c r="I100" s="45">
        <f>H100/H$110</f>
        <v>0</v>
      </c>
    </row>
    <row r="101" spans="1:9" ht="15" outlineLevel="1">
      <c r="A101" s="68"/>
      <c r="B101" s="34" t="s">
        <v>80</v>
      </c>
      <c r="C101" s="9"/>
      <c r="D101" s="9"/>
      <c r="E101" s="9"/>
      <c r="F101" s="9"/>
      <c r="G101" s="9"/>
      <c r="H101" s="73">
        <f aca="true" t="shared" si="16" ref="H101:H110">SUM(C101:G101)</f>
        <v>0</v>
      </c>
      <c r="I101" s="45">
        <f aca="true" t="shared" si="17" ref="I101:I110">H101/H$110</f>
        <v>0</v>
      </c>
    </row>
    <row r="102" spans="1:9" ht="15" outlineLevel="1">
      <c r="A102" s="68"/>
      <c r="B102" s="34" t="s">
        <v>39</v>
      </c>
      <c r="C102" s="9"/>
      <c r="D102" s="9"/>
      <c r="E102" s="9"/>
      <c r="F102" s="9"/>
      <c r="G102" s="9"/>
      <c r="H102" s="73">
        <f t="shared" si="16"/>
        <v>0</v>
      </c>
      <c r="I102" s="45">
        <f t="shared" si="17"/>
        <v>0</v>
      </c>
    </row>
    <row r="103" spans="1:14" ht="15" outlineLevel="1">
      <c r="A103" s="68"/>
      <c r="B103" s="34" t="s">
        <v>41</v>
      </c>
      <c r="C103" s="9"/>
      <c r="D103" s="9"/>
      <c r="E103" s="9"/>
      <c r="F103" s="9"/>
      <c r="G103" s="9"/>
      <c r="H103" s="73">
        <f t="shared" si="16"/>
        <v>0</v>
      </c>
      <c r="I103" s="45">
        <f t="shared" si="17"/>
        <v>0</v>
      </c>
      <c r="N103" s="99"/>
    </row>
    <row r="104" spans="1:9" ht="15" outlineLevel="1">
      <c r="A104" s="68"/>
      <c r="B104" s="34" t="s">
        <v>36</v>
      </c>
      <c r="C104" s="9"/>
      <c r="D104" s="9"/>
      <c r="E104" s="9"/>
      <c r="F104" s="9"/>
      <c r="G104" s="9"/>
      <c r="H104" s="73">
        <f t="shared" si="16"/>
        <v>0</v>
      </c>
      <c r="I104" s="45">
        <f t="shared" si="17"/>
        <v>0</v>
      </c>
    </row>
    <row r="105" spans="1:9" ht="15" outlineLevel="1">
      <c r="A105" s="68"/>
      <c r="B105" s="34" t="s">
        <v>40</v>
      </c>
      <c r="C105" s="9"/>
      <c r="D105" s="9"/>
      <c r="E105" s="9"/>
      <c r="F105" s="9"/>
      <c r="G105" s="9"/>
      <c r="H105" s="73">
        <f t="shared" si="16"/>
        <v>0</v>
      </c>
      <c r="I105" s="45">
        <f t="shared" si="17"/>
        <v>0</v>
      </c>
    </row>
    <row r="106" spans="1:9" ht="15" outlineLevel="1">
      <c r="A106" s="68"/>
      <c r="B106" s="34" t="s">
        <v>24</v>
      </c>
      <c r="C106" s="9"/>
      <c r="D106" s="9"/>
      <c r="E106" s="9"/>
      <c r="F106" s="9"/>
      <c r="G106" s="9"/>
      <c r="H106" s="73">
        <f t="shared" si="16"/>
        <v>0</v>
      </c>
      <c r="I106" s="45">
        <f t="shared" si="17"/>
        <v>0</v>
      </c>
    </row>
    <row r="107" spans="1:9" ht="15" outlineLevel="1">
      <c r="A107" s="68"/>
      <c r="B107" s="34" t="s">
        <v>42</v>
      </c>
      <c r="C107" s="9"/>
      <c r="D107" s="9"/>
      <c r="E107" s="9"/>
      <c r="F107" s="9"/>
      <c r="G107" s="9"/>
      <c r="H107" s="73">
        <f t="shared" si="16"/>
        <v>0</v>
      </c>
      <c r="I107" s="45">
        <f t="shared" si="17"/>
        <v>0</v>
      </c>
    </row>
    <row r="108" spans="1:9" ht="15" outlineLevel="1">
      <c r="A108" s="68"/>
      <c r="B108" s="34" t="s">
        <v>81</v>
      </c>
      <c r="C108" s="9"/>
      <c r="D108" s="9"/>
      <c r="E108" s="9"/>
      <c r="F108" s="9"/>
      <c r="G108" s="9"/>
      <c r="H108" s="73">
        <f t="shared" si="16"/>
        <v>0</v>
      </c>
      <c r="I108" s="45">
        <f t="shared" si="17"/>
        <v>0</v>
      </c>
    </row>
    <row r="109" spans="1:9" ht="15" outlineLevel="1">
      <c r="A109" s="68"/>
      <c r="B109" s="36" t="s">
        <v>82</v>
      </c>
      <c r="C109" s="23"/>
      <c r="D109" s="23">
        <v>500</v>
      </c>
      <c r="E109" s="23"/>
      <c r="F109" s="23"/>
      <c r="G109" s="23"/>
      <c r="H109" s="76">
        <f t="shared" si="16"/>
        <v>500</v>
      </c>
      <c r="I109" s="45">
        <f t="shared" si="17"/>
        <v>1</v>
      </c>
    </row>
    <row r="110" spans="1:9" ht="16.5" outlineLevel="1" thickBot="1">
      <c r="A110" s="63"/>
      <c r="B110" s="64" t="s">
        <v>88</v>
      </c>
      <c r="C110" s="64">
        <f>SUM(C100:C109)</f>
        <v>0</v>
      </c>
      <c r="D110" s="64">
        <f>SUM(D100:D109)</f>
        <v>500</v>
      </c>
      <c r="E110" s="64">
        <f>SUM(E100:E109)</f>
        <v>0</v>
      </c>
      <c r="F110" s="64">
        <f>SUM(F100:F109)</f>
        <v>0</v>
      </c>
      <c r="G110" s="64">
        <f>SUM(G100:G109)</f>
        <v>0</v>
      </c>
      <c r="H110" s="74">
        <f t="shared" si="16"/>
        <v>500</v>
      </c>
      <c r="I110" s="45">
        <f t="shared" si="17"/>
        <v>1</v>
      </c>
    </row>
    <row r="111" spans="1:29" s="2" customFormat="1" ht="14.25" thickBot="1" thickTop="1">
      <c r="A111" s="4"/>
      <c r="B111" s="5"/>
      <c r="C111" s="6"/>
      <c r="D111" s="6"/>
      <c r="E111" s="6"/>
      <c r="F111" s="6"/>
      <c r="G111" s="6"/>
      <c r="H111" s="6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:9" ht="15.75">
      <c r="A112" s="171" t="s">
        <v>89</v>
      </c>
      <c r="B112" s="172"/>
      <c r="C112" s="55" t="s">
        <v>95</v>
      </c>
      <c r="D112" s="55" t="s">
        <v>101</v>
      </c>
      <c r="E112" s="55" t="s">
        <v>96</v>
      </c>
      <c r="F112" s="55" t="s">
        <v>97</v>
      </c>
      <c r="G112" s="55" t="s">
        <v>98</v>
      </c>
      <c r="H112" s="55" t="s">
        <v>88</v>
      </c>
      <c r="I112" s="56" t="s">
        <v>103</v>
      </c>
    </row>
    <row r="113" spans="1:9" ht="15" outlineLevel="1">
      <c r="A113" s="82"/>
      <c r="B113" s="33" t="s">
        <v>85</v>
      </c>
      <c r="C113" s="15"/>
      <c r="D113" s="15"/>
      <c r="E113" s="15">
        <v>70</v>
      </c>
      <c r="F113" s="15"/>
      <c r="G113" s="15"/>
      <c r="H113" s="77">
        <f aca="true" t="shared" si="18" ref="H113:H118">SUM(C113:F113)</f>
        <v>70</v>
      </c>
      <c r="I113" s="45">
        <f>H113/H$119</f>
        <v>0.28</v>
      </c>
    </row>
    <row r="114" spans="1:9" ht="15" outlineLevel="1">
      <c r="A114" s="68"/>
      <c r="B114" s="34" t="s">
        <v>83</v>
      </c>
      <c r="C114" s="15"/>
      <c r="D114" s="15"/>
      <c r="E114" s="15">
        <v>100</v>
      </c>
      <c r="F114" s="15"/>
      <c r="G114" s="15"/>
      <c r="H114" s="77">
        <f t="shared" si="18"/>
        <v>100</v>
      </c>
      <c r="I114" s="45">
        <f aca="true" t="shared" si="19" ref="I114:I119">H114/H$119</f>
        <v>0.4</v>
      </c>
    </row>
    <row r="115" spans="1:9" ht="15">
      <c r="A115" s="68"/>
      <c r="B115" s="34" t="s">
        <v>84</v>
      </c>
      <c r="C115" s="15"/>
      <c r="D115" s="15"/>
      <c r="E115" s="15"/>
      <c r="F115" s="15"/>
      <c r="G115" s="15"/>
      <c r="H115" s="77">
        <f t="shared" si="18"/>
        <v>0</v>
      </c>
      <c r="I115" s="45">
        <f t="shared" si="19"/>
        <v>0</v>
      </c>
    </row>
    <row r="116" spans="1:9" ht="15">
      <c r="A116" s="68"/>
      <c r="B116" s="34" t="s">
        <v>14</v>
      </c>
      <c r="C116" s="15"/>
      <c r="D116" s="15"/>
      <c r="E116" s="15"/>
      <c r="F116" s="15"/>
      <c r="G116" s="15"/>
      <c r="H116" s="77">
        <f t="shared" si="18"/>
        <v>0</v>
      </c>
      <c r="I116" s="45">
        <f t="shared" si="19"/>
        <v>0</v>
      </c>
    </row>
    <row r="117" spans="1:9" ht="15">
      <c r="A117" s="68"/>
      <c r="B117" s="34" t="s">
        <v>86</v>
      </c>
      <c r="C117" s="15"/>
      <c r="D117" s="15"/>
      <c r="E117" s="15">
        <v>80</v>
      </c>
      <c r="F117" s="15"/>
      <c r="G117" s="15"/>
      <c r="H117" s="77">
        <f t="shared" si="18"/>
        <v>80</v>
      </c>
      <c r="I117" s="45">
        <f t="shared" si="19"/>
        <v>0.32</v>
      </c>
    </row>
    <row r="118" spans="1:9" ht="15">
      <c r="A118" s="68"/>
      <c r="B118" s="34" t="s">
        <v>87</v>
      </c>
      <c r="C118" s="15"/>
      <c r="D118" s="15"/>
      <c r="E118" s="15"/>
      <c r="F118" s="15"/>
      <c r="G118" s="15"/>
      <c r="H118" s="77">
        <f t="shared" si="18"/>
        <v>0</v>
      </c>
      <c r="I118" s="45">
        <f t="shared" si="19"/>
        <v>0</v>
      </c>
    </row>
    <row r="119" spans="1:9" ht="16.5" thickBot="1">
      <c r="A119" s="63"/>
      <c r="B119" s="79" t="s">
        <v>88</v>
      </c>
      <c r="C119" s="80">
        <f>SUM(C113:C118)</f>
        <v>0</v>
      </c>
      <c r="D119" s="80">
        <f>SUM(D113:D118)</f>
        <v>0</v>
      </c>
      <c r="E119" s="80">
        <f>SUM(E113:E118)</f>
        <v>250</v>
      </c>
      <c r="F119" s="80">
        <f>SUM(F113:F118)</f>
        <v>0</v>
      </c>
      <c r="G119" s="80">
        <f>SUM(G113:G118)</f>
        <v>0</v>
      </c>
      <c r="H119" s="78">
        <f>SUM(C119:G119)</f>
        <v>250</v>
      </c>
      <c r="I119" s="45">
        <f t="shared" si="19"/>
        <v>1</v>
      </c>
    </row>
    <row r="120" spans="1:9" ht="13.5" thickTop="1">
      <c r="A120" s="10"/>
      <c r="B120" s="11"/>
      <c r="C120" s="11"/>
      <c r="D120" s="11"/>
      <c r="E120" s="11"/>
      <c r="F120" s="11"/>
      <c r="G120" s="11"/>
      <c r="H120" s="11"/>
      <c r="I120" s="48"/>
    </row>
    <row r="121" spans="1:9" s="2" customFormat="1" ht="7.5" customHeight="1">
      <c r="A121" s="5"/>
      <c r="B121" s="7"/>
      <c r="C121" s="4"/>
      <c r="D121" s="4"/>
      <c r="E121" s="4"/>
      <c r="F121" s="4"/>
      <c r="G121" s="4"/>
      <c r="H121" s="4"/>
      <c r="I121" s="48"/>
    </row>
    <row r="122" spans="1:13" ht="24.75" customHeight="1" thickBot="1">
      <c r="A122" s="100"/>
      <c r="B122" s="100" t="s">
        <v>45</v>
      </c>
      <c r="C122" s="101" t="s">
        <v>0</v>
      </c>
      <c r="D122" s="16"/>
      <c r="E122" s="16"/>
      <c r="F122" s="16"/>
      <c r="G122" s="16"/>
      <c r="H122" s="16"/>
      <c r="I122" s="48"/>
      <c r="J122" s="17"/>
      <c r="K122" s="17"/>
      <c r="L122" s="17"/>
      <c r="M122" s="17"/>
    </row>
    <row r="123" spans="1:13" ht="16.5" customHeight="1" outlineLevel="1">
      <c r="A123" s="173" t="s">
        <v>18</v>
      </c>
      <c r="B123" s="174"/>
      <c r="C123" s="102">
        <f>E13</f>
        <v>8830</v>
      </c>
      <c r="D123" s="18"/>
      <c r="E123" s="18"/>
      <c r="F123" s="18"/>
      <c r="G123" s="18"/>
      <c r="H123" s="18"/>
      <c r="J123" s="17"/>
      <c r="K123" s="17"/>
      <c r="L123" s="17"/>
      <c r="M123" s="17"/>
    </row>
    <row r="124" spans="1:13" ht="15.75" customHeight="1" outlineLevel="1">
      <c r="A124" s="175" t="s">
        <v>20</v>
      </c>
      <c r="B124" s="176"/>
      <c r="C124" s="105">
        <f>SUM(H24,H40,H51,H66,H78,H89,H97,H110,H119)</f>
        <v>8803</v>
      </c>
      <c r="D124" s="18"/>
      <c r="E124" s="18"/>
      <c r="F124" s="18"/>
      <c r="G124" s="18"/>
      <c r="H124" s="18"/>
      <c r="I124" s="17"/>
      <c r="J124" s="17"/>
      <c r="K124" s="17"/>
      <c r="L124" s="17"/>
      <c r="M124" s="17"/>
    </row>
    <row r="125" spans="1:13" ht="16.5" customHeight="1" outlineLevel="1">
      <c r="A125" s="177" t="s">
        <v>22</v>
      </c>
      <c r="B125" s="178"/>
      <c r="C125" s="103">
        <f>C123-C124</f>
        <v>27</v>
      </c>
      <c r="D125" s="18"/>
      <c r="E125" s="18"/>
      <c r="F125" s="18"/>
      <c r="G125" s="18"/>
      <c r="H125" s="19"/>
      <c r="I125" s="17"/>
      <c r="J125" s="17"/>
      <c r="K125" s="17"/>
      <c r="L125" s="17"/>
      <c r="M125" s="17"/>
    </row>
    <row r="126" spans="1:13" ht="18.75" customHeight="1" thickBot="1">
      <c r="A126" s="179" t="s">
        <v>126</v>
      </c>
      <c r="B126" s="180"/>
      <c r="C126" s="104">
        <f>Janeiro!C125+Fevereiro!C125</f>
        <v>54</v>
      </c>
      <c r="D126" s="18"/>
      <c r="E126" s="18"/>
      <c r="F126" s="18"/>
      <c r="G126" s="18"/>
      <c r="H126" s="19"/>
      <c r="I126" s="17"/>
      <c r="J126" s="17"/>
      <c r="K126" s="17"/>
      <c r="L126" s="17"/>
      <c r="M126" s="17"/>
    </row>
    <row r="127" spans="1:13" s="2" customFormat="1" ht="12.75" customHeight="1">
      <c r="A127" s="10"/>
      <c r="B127" s="11"/>
      <c r="C127" s="11"/>
      <c r="D127" s="11"/>
      <c r="E127" s="11"/>
      <c r="F127" s="11"/>
      <c r="G127" s="11"/>
      <c r="H127" s="11"/>
      <c r="I127" s="17"/>
      <c r="J127" s="17"/>
      <c r="K127" s="17"/>
      <c r="L127" s="17"/>
      <c r="M127" s="17"/>
    </row>
    <row r="129" spans="2:3" ht="15.75">
      <c r="B129" s="110" t="s">
        <v>43</v>
      </c>
      <c r="C129" s="111"/>
    </row>
    <row r="130" spans="2:3" ht="15.75">
      <c r="B130" s="117" t="s">
        <v>37</v>
      </c>
      <c r="C130" s="118">
        <f>E13</f>
        <v>8830</v>
      </c>
    </row>
    <row r="131" spans="2:3" ht="15.75">
      <c r="B131" s="112" t="s">
        <v>79</v>
      </c>
      <c r="C131" s="113">
        <f>H24</f>
        <v>2750</v>
      </c>
    </row>
    <row r="132" spans="2:3" ht="15.75">
      <c r="B132" s="112" t="s">
        <v>5</v>
      </c>
      <c r="C132" s="113">
        <f>H40</f>
        <v>2895</v>
      </c>
    </row>
    <row r="133" spans="2:3" ht="15.75">
      <c r="B133" s="112" t="s">
        <v>10</v>
      </c>
      <c r="C133" s="113">
        <f>H51</f>
        <v>600</v>
      </c>
    </row>
    <row r="134" spans="2:3" ht="15.75">
      <c r="B134" s="112" t="s">
        <v>90</v>
      </c>
      <c r="C134" s="113">
        <f>H66</f>
        <v>555</v>
      </c>
    </row>
    <row r="135" spans="2:3" ht="15.75">
      <c r="B135" s="112" t="s">
        <v>91</v>
      </c>
      <c r="C135" s="113">
        <f>H78</f>
        <v>545</v>
      </c>
    </row>
    <row r="136" spans="2:3" ht="15.75">
      <c r="B136" s="112" t="s">
        <v>28</v>
      </c>
      <c r="C136" s="113">
        <f>H89</f>
        <v>508</v>
      </c>
    </row>
    <row r="137" spans="2:16" ht="15.75">
      <c r="B137" s="112" t="s">
        <v>74</v>
      </c>
      <c r="C137" s="113">
        <f>H97</f>
        <v>200</v>
      </c>
      <c r="G137" s="52"/>
      <c r="H137" s="52"/>
      <c r="I137" s="11"/>
      <c r="J137" s="11"/>
      <c r="K137" s="11"/>
      <c r="L137" s="11"/>
      <c r="M137" s="11"/>
      <c r="N137" s="11"/>
      <c r="O137" s="11"/>
      <c r="P137" s="17"/>
    </row>
    <row r="138" spans="2:16" ht="15.75">
      <c r="B138" s="112" t="s">
        <v>34</v>
      </c>
      <c r="C138" s="113">
        <f>H110</f>
        <v>500</v>
      </c>
      <c r="G138" s="5"/>
      <c r="H138" s="5"/>
      <c r="I138" s="53"/>
      <c r="J138" s="53"/>
      <c r="K138" s="53"/>
      <c r="L138" s="53"/>
      <c r="M138" s="53"/>
      <c r="N138" s="53"/>
      <c r="O138" s="54"/>
      <c r="P138" s="17"/>
    </row>
    <row r="139" spans="2:16" ht="15.75">
      <c r="B139" s="112" t="s">
        <v>89</v>
      </c>
      <c r="C139" s="114">
        <f>H119</f>
        <v>250</v>
      </c>
      <c r="G139" s="5"/>
      <c r="H139" s="5"/>
      <c r="I139" s="53"/>
      <c r="J139" s="53"/>
      <c r="K139" s="53"/>
      <c r="L139" s="53"/>
      <c r="M139" s="53"/>
      <c r="N139" s="53"/>
      <c r="O139" s="54"/>
      <c r="P139" s="17"/>
    </row>
    <row r="140" spans="2:16" ht="15.75">
      <c r="B140" s="115" t="s">
        <v>44</v>
      </c>
      <c r="C140" s="116"/>
      <c r="D140" s="13"/>
      <c r="G140" s="5"/>
      <c r="H140" s="5"/>
      <c r="I140" s="53"/>
      <c r="J140" s="53"/>
      <c r="K140" s="53"/>
      <c r="L140" s="53"/>
      <c r="M140" s="53"/>
      <c r="N140" s="53"/>
      <c r="O140" s="54"/>
      <c r="P140" s="17"/>
    </row>
    <row r="141" spans="4:16" ht="15">
      <c r="D141" s="13"/>
      <c r="G141" s="10"/>
      <c r="H141" s="11"/>
      <c r="I141" s="11"/>
      <c r="J141" s="11"/>
      <c r="K141" s="11"/>
      <c r="L141" s="11"/>
      <c r="M141" s="11"/>
      <c r="N141" s="11"/>
      <c r="O141" s="11"/>
      <c r="P141" s="17"/>
    </row>
    <row r="142" spans="3:4" ht="15">
      <c r="C142" s="12"/>
      <c r="D142" s="13"/>
    </row>
    <row r="143" ht="15">
      <c r="D143" s="13"/>
    </row>
    <row r="144" spans="1:4" ht="15">
      <c r="A144" s="106"/>
      <c r="B144" s="106"/>
      <c r="C144" s="106"/>
      <c r="D144" s="13"/>
    </row>
    <row r="145" spans="1:4" ht="15">
      <c r="A145" s="106"/>
      <c r="B145" s="106"/>
      <c r="C145" s="106"/>
      <c r="D145" s="13"/>
    </row>
    <row r="146" spans="1:4" ht="15">
      <c r="A146" s="106"/>
      <c r="B146" s="106"/>
      <c r="C146" s="106"/>
      <c r="D146" s="13"/>
    </row>
    <row r="147" spans="1:4" ht="15">
      <c r="A147" s="106"/>
      <c r="B147" s="106"/>
      <c r="C147" s="106"/>
      <c r="D147" s="13"/>
    </row>
    <row r="148" spans="1:6" ht="15">
      <c r="A148" s="106"/>
      <c r="B148" s="106"/>
      <c r="C148" s="106"/>
      <c r="D148" s="51"/>
      <c r="E148" s="12"/>
      <c r="F148" s="12"/>
    </row>
    <row r="149" spans="1:3" ht="12.75">
      <c r="A149" s="106"/>
      <c r="B149" s="106"/>
      <c r="C149" s="106"/>
    </row>
    <row r="150" spans="1:3" ht="12.75">
      <c r="A150" s="106"/>
      <c r="B150" s="106"/>
      <c r="C150" s="106"/>
    </row>
    <row r="151" spans="1:3" ht="12.75">
      <c r="A151" s="106"/>
      <c r="B151" s="106"/>
      <c r="C151" s="107"/>
    </row>
    <row r="152" spans="1:3" ht="12.75">
      <c r="A152" s="106"/>
      <c r="B152" s="106"/>
      <c r="C152" s="106"/>
    </row>
    <row r="153" spans="1:3" ht="12.75">
      <c r="A153" s="106"/>
      <c r="B153" s="106"/>
      <c r="C153" s="106"/>
    </row>
    <row r="154" spans="1:3" ht="12.75">
      <c r="A154" s="106"/>
      <c r="B154" s="106"/>
      <c r="C154" s="106"/>
    </row>
    <row r="155" spans="1:3" ht="12.75">
      <c r="A155" s="106"/>
      <c r="B155" s="106"/>
      <c r="C155" s="106"/>
    </row>
    <row r="156" spans="1:3" ht="12.75">
      <c r="A156" s="106"/>
      <c r="B156" s="106"/>
      <c r="C156" s="106"/>
    </row>
    <row r="157" spans="1:3" ht="12.75">
      <c r="A157" s="106"/>
      <c r="B157" s="106"/>
      <c r="C157" s="106"/>
    </row>
    <row r="158" spans="1:3" ht="12.75">
      <c r="A158" s="106"/>
      <c r="B158" s="106"/>
      <c r="C158" s="106"/>
    </row>
    <row r="159" spans="1:3" ht="12.75">
      <c r="A159" s="106"/>
      <c r="B159" s="106"/>
      <c r="C159" s="106"/>
    </row>
    <row r="160" spans="1:3" ht="12.75">
      <c r="A160" s="106"/>
      <c r="B160" s="106"/>
      <c r="C160" s="106"/>
    </row>
  </sheetData>
  <sheetProtection/>
  <mergeCells count="16">
    <mergeCell ref="C1:I4"/>
    <mergeCell ref="A4:B4"/>
    <mergeCell ref="A6:B6"/>
    <mergeCell ref="A15:B15"/>
    <mergeCell ref="A26:B26"/>
    <mergeCell ref="A42:B42"/>
    <mergeCell ref="A123:B123"/>
    <mergeCell ref="A124:B124"/>
    <mergeCell ref="A125:B125"/>
    <mergeCell ref="A126:B126"/>
    <mergeCell ref="A53:B53"/>
    <mergeCell ref="A68:B68"/>
    <mergeCell ref="A80:B80"/>
    <mergeCell ref="A91:B91"/>
    <mergeCell ref="A99:B99"/>
    <mergeCell ref="A112:B112"/>
  </mergeCells>
  <printOptions horizontalCentered="1"/>
  <pageMargins left="0.2" right="0.2" top="0.24" bottom="0.29" header="0.17" footer="0.21"/>
  <pageSetup horizontalDpi="360" verticalDpi="360" orientation="landscape" scale="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C152"/>
  <sheetViews>
    <sheetView showGridLines="0" zoomScalePageLayoutView="0" workbookViewId="0" topLeftCell="A1">
      <pane xSplit="2" ySplit="4" topLeftCell="C12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" sqref="C1:I4"/>
    </sheetView>
  </sheetViews>
  <sheetFormatPr defaultColWidth="11.57421875" defaultRowHeight="12.75" outlineLevelRow="1"/>
  <cols>
    <col min="1" max="1" width="7.8515625" style="0" customWidth="1"/>
    <col min="2" max="2" width="45.421875" style="0" customWidth="1"/>
    <col min="3" max="3" width="12.421875" style="0" bestFit="1" customWidth="1"/>
    <col min="4" max="4" width="20.421875" style="0" customWidth="1"/>
    <col min="5" max="5" width="20.8515625" style="0" customWidth="1"/>
    <col min="6" max="6" width="19.421875" style="0" customWidth="1"/>
    <col min="7" max="7" width="33.421875" style="0" customWidth="1"/>
    <col min="8" max="8" width="11.28125" style="0" bestFit="1" customWidth="1"/>
    <col min="9" max="9" width="13.00390625" style="0" customWidth="1"/>
    <col min="10" max="10" width="2.7109375" style="0" customWidth="1"/>
    <col min="11" max="11" width="3.7109375" style="0" customWidth="1"/>
    <col min="12" max="16384" width="11.421875" style="0" customWidth="1"/>
  </cols>
  <sheetData>
    <row r="1" spans="1:9" s="3" customFormat="1" ht="33" customHeight="1">
      <c r="A1" s="61"/>
      <c r="B1" s="62"/>
      <c r="C1" s="168" t="s">
        <v>143</v>
      </c>
      <c r="D1" s="168"/>
      <c r="E1" s="168"/>
      <c r="F1" s="168"/>
      <c r="G1" s="168"/>
      <c r="H1" s="168"/>
      <c r="I1" s="168"/>
    </row>
    <row r="2" spans="1:9" s="3" customFormat="1" ht="25.5">
      <c r="A2" s="61"/>
      <c r="B2" s="62"/>
      <c r="C2" s="168"/>
      <c r="D2" s="168"/>
      <c r="E2" s="168"/>
      <c r="F2" s="168"/>
      <c r="G2" s="168"/>
      <c r="H2" s="168"/>
      <c r="I2" s="168"/>
    </row>
    <row r="3" spans="1:9" s="3" customFormat="1" ht="27" customHeight="1">
      <c r="A3" s="61"/>
      <c r="B3" s="62"/>
      <c r="C3" s="168"/>
      <c r="D3" s="168"/>
      <c r="E3" s="168"/>
      <c r="F3" s="168"/>
      <c r="G3" s="168"/>
      <c r="H3" s="168"/>
      <c r="I3" s="168"/>
    </row>
    <row r="4" spans="1:9" s="3" customFormat="1" ht="33.75" customHeight="1">
      <c r="A4" s="181" t="s">
        <v>116</v>
      </c>
      <c r="B4" s="181"/>
      <c r="C4" s="168"/>
      <c r="D4" s="168"/>
      <c r="E4" s="168"/>
      <c r="F4" s="168"/>
      <c r="G4" s="168"/>
      <c r="H4" s="168"/>
      <c r="I4" s="168"/>
    </row>
    <row r="5" spans="1:9" s="3" customFormat="1" ht="15.75" customHeight="1" thickBot="1">
      <c r="A5" s="59"/>
      <c r="B5" s="58"/>
      <c r="C5" s="60"/>
      <c r="D5" s="60"/>
      <c r="E5" s="60"/>
      <c r="F5" s="60"/>
      <c r="G5" s="60"/>
      <c r="H5" s="58"/>
      <c r="I5" s="60"/>
    </row>
    <row r="6" spans="1:25" s="1" customFormat="1" ht="16.5" thickBot="1">
      <c r="A6" s="182" t="s">
        <v>37</v>
      </c>
      <c r="B6" s="183"/>
      <c r="C6" s="92" t="s">
        <v>95</v>
      </c>
      <c r="D6" s="93" t="s">
        <v>102</v>
      </c>
      <c r="E6" s="93" t="s">
        <v>88</v>
      </c>
      <c r="F6" s="94" t="s">
        <v>103</v>
      </c>
      <c r="G6" s="27"/>
      <c r="I6"/>
      <c r="J6"/>
      <c r="K6"/>
      <c r="Q6"/>
      <c r="R6"/>
      <c r="S6"/>
      <c r="T6"/>
      <c r="U6"/>
      <c r="V6"/>
      <c r="W6"/>
      <c r="X6"/>
      <c r="Y6"/>
    </row>
    <row r="7" spans="1:7" ht="15" outlineLevel="1">
      <c r="A7" s="57"/>
      <c r="B7" s="33" t="s">
        <v>38</v>
      </c>
      <c r="C7" s="29"/>
      <c r="D7" s="29">
        <v>8000</v>
      </c>
      <c r="E7" s="84">
        <f aca="true" t="shared" si="0" ref="E7:E12">SUM(C7:D7)</f>
        <v>8000</v>
      </c>
      <c r="F7" s="95">
        <f aca="true" t="shared" si="1" ref="F7:F12">E7/E$13</f>
        <v>0.9060022650056625</v>
      </c>
      <c r="G7" s="28"/>
    </row>
    <row r="8" spans="1:7" ht="15" outlineLevel="1">
      <c r="A8" s="57"/>
      <c r="B8" s="34" t="s">
        <v>1</v>
      </c>
      <c r="C8" s="21"/>
      <c r="D8" s="21"/>
      <c r="E8" s="85">
        <f t="shared" si="0"/>
        <v>0</v>
      </c>
      <c r="F8" s="96">
        <f t="shared" si="1"/>
        <v>0</v>
      </c>
      <c r="G8" s="26"/>
    </row>
    <row r="9" spans="1:7" ht="15" outlineLevel="1">
      <c r="A9" s="57"/>
      <c r="B9" s="34" t="s">
        <v>2</v>
      </c>
      <c r="C9" s="21"/>
      <c r="D9" s="21"/>
      <c r="E9" s="85">
        <f t="shared" si="0"/>
        <v>0</v>
      </c>
      <c r="F9" s="96">
        <f t="shared" si="1"/>
        <v>0</v>
      </c>
      <c r="G9" s="26"/>
    </row>
    <row r="10" spans="1:7" ht="15" outlineLevel="1">
      <c r="A10" s="57"/>
      <c r="B10" s="34" t="s">
        <v>47</v>
      </c>
      <c r="C10" s="21">
        <v>800</v>
      </c>
      <c r="D10" s="21">
        <v>30</v>
      </c>
      <c r="E10" s="85">
        <f t="shared" si="0"/>
        <v>830</v>
      </c>
      <c r="F10" s="96">
        <f t="shared" si="1"/>
        <v>0.09399773499433749</v>
      </c>
      <c r="G10" s="26"/>
    </row>
    <row r="11" spans="1:7" ht="15" outlineLevel="1">
      <c r="A11" s="57"/>
      <c r="B11" s="34" t="s">
        <v>3</v>
      </c>
      <c r="C11" s="21"/>
      <c r="D11" s="21"/>
      <c r="E11" s="85">
        <f t="shared" si="0"/>
        <v>0</v>
      </c>
      <c r="F11" s="96">
        <f t="shared" si="1"/>
        <v>0</v>
      </c>
      <c r="G11" s="97"/>
    </row>
    <row r="12" spans="1:7" ht="45" outlineLevel="1">
      <c r="A12" s="57"/>
      <c r="B12" s="35" t="s">
        <v>104</v>
      </c>
      <c r="C12" s="21"/>
      <c r="D12" s="21"/>
      <c r="E12" s="85">
        <f t="shared" si="0"/>
        <v>0</v>
      </c>
      <c r="F12" s="96">
        <f t="shared" si="1"/>
        <v>0</v>
      </c>
      <c r="G12" s="26"/>
    </row>
    <row r="13" spans="1:8" ht="16.5" outlineLevel="1" thickBot="1">
      <c r="A13" s="121"/>
      <c r="B13" s="66" t="s">
        <v>99</v>
      </c>
      <c r="C13" s="65">
        <f>SUM(C7:C12)</f>
        <v>800</v>
      </c>
      <c r="D13" s="65">
        <f>SUM(D7:D12)</f>
        <v>8030</v>
      </c>
      <c r="E13" s="67">
        <f>SUM(C13:D13)</f>
        <v>8830</v>
      </c>
      <c r="F13" s="50">
        <v>1</v>
      </c>
      <c r="G13" s="25"/>
      <c r="H13" s="17"/>
    </row>
    <row r="14" spans="1:8" ht="14.25" outlineLevel="1" thickBot="1" thickTop="1">
      <c r="A14" s="5"/>
      <c r="B14" s="10"/>
      <c r="C14" s="24"/>
      <c r="D14" s="24"/>
      <c r="E14" s="24"/>
      <c r="F14" s="25"/>
      <c r="G14" s="25"/>
      <c r="H14" s="25"/>
    </row>
    <row r="15" spans="1:25" s="1" customFormat="1" ht="15.75">
      <c r="A15" s="171" t="s">
        <v>79</v>
      </c>
      <c r="B15" s="172"/>
      <c r="C15" s="55" t="s">
        <v>95</v>
      </c>
      <c r="D15" s="55" t="s">
        <v>101</v>
      </c>
      <c r="E15" s="55" t="s">
        <v>96</v>
      </c>
      <c r="F15" s="55" t="s">
        <v>97</v>
      </c>
      <c r="G15" s="55" t="s">
        <v>98</v>
      </c>
      <c r="H15" s="69" t="s">
        <v>88</v>
      </c>
      <c r="I15" s="56" t="s">
        <v>103</v>
      </c>
      <c r="J15"/>
      <c r="K15"/>
      <c r="Q15"/>
      <c r="R15"/>
      <c r="S15"/>
      <c r="T15"/>
      <c r="U15"/>
      <c r="V15"/>
      <c r="W15"/>
      <c r="X15"/>
      <c r="Y15"/>
    </row>
    <row r="16" spans="1:9" ht="15" outlineLevel="1">
      <c r="A16" s="57"/>
      <c r="B16" s="33" t="s">
        <v>123</v>
      </c>
      <c r="C16" s="41"/>
      <c r="D16" s="42">
        <v>2000</v>
      </c>
      <c r="E16" s="42"/>
      <c r="F16" s="42"/>
      <c r="G16" s="42"/>
      <c r="H16" s="83">
        <f>SUM(C16:G16)</f>
        <v>2000</v>
      </c>
      <c r="I16" s="45">
        <f aca="true" t="shared" si="2" ref="I16:I23">H16/H$24</f>
        <v>0.7272727272727273</v>
      </c>
    </row>
    <row r="17" spans="1:9" ht="15" outlineLevel="1">
      <c r="A17" s="57"/>
      <c r="B17" s="34" t="s">
        <v>72</v>
      </c>
      <c r="C17" s="43"/>
      <c r="D17" s="43"/>
      <c r="E17" s="43"/>
      <c r="F17" s="43"/>
      <c r="G17" s="43"/>
      <c r="H17" s="83">
        <f aca="true" t="shared" si="3" ref="H17:H23">SUM(C17:G17)</f>
        <v>0</v>
      </c>
      <c r="I17" s="45">
        <f t="shared" si="2"/>
        <v>0</v>
      </c>
    </row>
    <row r="18" spans="1:9" ht="15" outlineLevel="1">
      <c r="A18" s="57"/>
      <c r="B18" s="34" t="s">
        <v>121</v>
      </c>
      <c r="C18" s="43"/>
      <c r="D18" s="43"/>
      <c r="E18" s="43"/>
      <c r="F18" s="43"/>
      <c r="G18" s="43"/>
      <c r="H18" s="83">
        <f t="shared" si="3"/>
        <v>0</v>
      </c>
      <c r="I18" s="45">
        <f t="shared" si="2"/>
        <v>0</v>
      </c>
    </row>
    <row r="19" spans="1:9" ht="15" outlineLevel="1">
      <c r="A19" s="57"/>
      <c r="B19" s="34" t="s">
        <v>122</v>
      </c>
      <c r="C19" s="43"/>
      <c r="D19" s="43">
        <v>500</v>
      </c>
      <c r="E19" s="43"/>
      <c r="F19" s="43"/>
      <c r="G19" s="43"/>
      <c r="H19" s="83">
        <f t="shared" si="3"/>
        <v>500</v>
      </c>
      <c r="I19" s="45">
        <f>H19/H$24</f>
        <v>0.18181818181818182</v>
      </c>
    </row>
    <row r="20" spans="1:9" ht="15" outlineLevel="1">
      <c r="A20" s="57"/>
      <c r="B20" s="34" t="s">
        <v>73</v>
      </c>
      <c r="C20" s="43"/>
      <c r="D20" s="43"/>
      <c r="E20" s="43"/>
      <c r="F20" s="43"/>
      <c r="G20" s="43"/>
      <c r="H20" s="83">
        <f t="shared" si="3"/>
        <v>0</v>
      </c>
      <c r="I20" s="45">
        <f t="shared" si="2"/>
        <v>0</v>
      </c>
    </row>
    <row r="21" spans="1:9" ht="15" outlineLevel="1">
      <c r="A21" s="57"/>
      <c r="B21" s="34" t="s">
        <v>105</v>
      </c>
      <c r="C21" s="43">
        <v>20</v>
      </c>
      <c r="D21" s="43">
        <v>200</v>
      </c>
      <c r="E21" s="43"/>
      <c r="F21" s="43"/>
      <c r="G21" s="43"/>
      <c r="H21" s="83">
        <f t="shared" si="3"/>
        <v>220</v>
      </c>
      <c r="I21" s="45">
        <f t="shared" si="2"/>
        <v>0.08</v>
      </c>
    </row>
    <row r="22" spans="1:9" ht="15" outlineLevel="1">
      <c r="A22" s="57"/>
      <c r="B22" s="34" t="s">
        <v>125</v>
      </c>
      <c r="C22" s="43"/>
      <c r="D22" s="43">
        <v>30</v>
      </c>
      <c r="E22" s="43"/>
      <c r="G22" s="43"/>
      <c r="H22" s="83">
        <f t="shared" si="3"/>
        <v>30</v>
      </c>
      <c r="I22" s="45">
        <f t="shared" si="2"/>
        <v>0.01090909090909091</v>
      </c>
    </row>
    <row r="23" spans="1:12" ht="15" outlineLevel="1">
      <c r="A23" s="57"/>
      <c r="B23" s="36" t="s">
        <v>124</v>
      </c>
      <c r="C23" s="44"/>
      <c r="D23" s="44"/>
      <c r="E23" s="44"/>
      <c r="F23" s="44"/>
      <c r="G23" s="44"/>
      <c r="H23" s="83">
        <f t="shared" si="3"/>
        <v>0</v>
      </c>
      <c r="I23" s="45">
        <f t="shared" si="2"/>
        <v>0</v>
      </c>
      <c r="L23" s="98"/>
    </row>
    <row r="24" spans="1:9" ht="15.75" outlineLevel="1" thickBot="1">
      <c r="A24" s="63"/>
      <c r="B24" s="64" t="s">
        <v>88</v>
      </c>
      <c r="C24" s="65">
        <f>SUM(C16:C23)</f>
        <v>20</v>
      </c>
      <c r="D24" s="65">
        <f>SUM(D16:D23)</f>
        <v>2730</v>
      </c>
      <c r="E24" s="65">
        <f>SUM(E16:E23)</f>
        <v>0</v>
      </c>
      <c r="F24" s="65">
        <f>SUM(F16:F23)</f>
        <v>0</v>
      </c>
      <c r="G24" s="65">
        <f>SUM(G16:G23)</f>
        <v>0</v>
      </c>
      <c r="H24" s="83">
        <f>SUM(C24:G24)</f>
        <v>2750</v>
      </c>
      <c r="I24" s="47">
        <f>H24/H$24</f>
        <v>1</v>
      </c>
    </row>
    <row r="25" spans="1:8" ht="14.25" outlineLevel="1" thickBot="1" thickTop="1">
      <c r="A25" s="2"/>
      <c r="B25" s="2"/>
      <c r="C25" s="22"/>
      <c r="D25" s="22"/>
      <c r="E25" s="22"/>
      <c r="F25" s="40"/>
      <c r="G25" s="22"/>
      <c r="H25" s="22"/>
    </row>
    <row r="26" spans="1:9" ht="15.75" outlineLevel="1">
      <c r="A26" s="171" t="s">
        <v>5</v>
      </c>
      <c r="B26" s="172"/>
      <c r="C26" s="55" t="s">
        <v>95</v>
      </c>
      <c r="D26" s="55" t="s">
        <v>101</v>
      </c>
      <c r="E26" s="55" t="s">
        <v>96</v>
      </c>
      <c r="F26" s="55" t="s">
        <v>97</v>
      </c>
      <c r="G26" s="55" t="s">
        <v>98</v>
      </c>
      <c r="H26" s="69" t="s">
        <v>88</v>
      </c>
      <c r="I26" s="56" t="s">
        <v>103</v>
      </c>
    </row>
    <row r="27" spans="1:9" ht="15" outlineLevel="1">
      <c r="A27" s="68"/>
      <c r="B27" s="33" t="s">
        <v>6</v>
      </c>
      <c r="C27" s="29"/>
      <c r="D27" s="29">
        <v>500</v>
      </c>
      <c r="E27" s="29"/>
      <c r="F27" s="29"/>
      <c r="G27" s="29"/>
      <c r="H27" s="70">
        <f>SUM(C27:G27)</f>
        <v>500</v>
      </c>
      <c r="I27" s="45">
        <f>H27/H$40</f>
        <v>0.17271157167530224</v>
      </c>
    </row>
    <row r="28" spans="1:9" ht="15" outlineLevel="1">
      <c r="A28" s="68"/>
      <c r="B28" s="34" t="s">
        <v>7</v>
      </c>
      <c r="D28" s="21">
        <v>250</v>
      </c>
      <c r="E28" s="21"/>
      <c r="F28" s="21"/>
      <c r="G28" s="21"/>
      <c r="H28" s="70">
        <f aca="true" t="shared" si="4" ref="H28:H39">SUM(C28:G28)</f>
        <v>250</v>
      </c>
      <c r="I28" s="45">
        <f aca="true" t="shared" si="5" ref="I28:I40">H28/H$40</f>
        <v>0.08635578583765112</v>
      </c>
    </row>
    <row r="29" spans="1:9" ht="15" outlineLevel="1">
      <c r="A29" s="68"/>
      <c r="B29" s="34" t="s">
        <v>52</v>
      </c>
      <c r="C29" s="21"/>
      <c r="D29" s="21">
        <v>280</v>
      </c>
      <c r="E29" s="21"/>
      <c r="F29" s="21"/>
      <c r="G29" s="21"/>
      <c r="H29" s="70">
        <f t="shared" si="4"/>
        <v>280</v>
      </c>
      <c r="I29" s="45">
        <f t="shared" si="5"/>
        <v>0.09671848013816926</v>
      </c>
    </row>
    <row r="30" spans="1:9" ht="15">
      <c r="A30" s="68"/>
      <c r="B30" s="34" t="s">
        <v>8</v>
      </c>
      <c r="C30" s="21"/>
      <c r="D30" s="21">
        <v>120</v>
      </c>
      <c r="E30" s="21"/>
      <c r="F30" s="21"/>
      <c r="G30" s="21"/>
      <c r="H30" s="70">
        <f t="shared" si="4"/>
        <v>120</v>
      </c>
      <c r="I30" s="45">
        <f t="shared" si="5"/>
        <v>0.04145077720207254</v>
      </c>
    </row>
    <row r="31" spans="1:25" s="1" customFormat="1" ht="15">
      <c r="A31" s="68"/>
      <c r="B31" s="34" t="s">
        <v>46</v>
      </c>
      <c r="C31" s="21"/>
      <c r="D31" s="21">
        <v>30</v>
      </c>
      <c r="E31" s="21"/>
      <c r="F31" s="21"/>
      <c r="G31" s="21"/>
      <c r="H31" s="70">
        <f t="shared" si="4"/>
        <v>30</v>
      </c>
      <c r="I31" s="45">
        <f t="shared" si="5"/>
        <v>0.010362694300518135</v>
      </c>
      <c r="J31"/>
      <c r="K31"/>
      <c r="L31"/>
      <c r="M31"/>
      <c r="V31"/>
      <c r="W31"/>
      <c r="X31"/>
      <c r="Y31"/>
    </row>
    <row r="32" spans="1:9" ht="15" outlineLevel="1">
      <c r="A32" s="68"/>
      <c r="B32" s="34" t="s">
        <v>93</v>
      </c>
      <c r="C32" s="21"/>
      <c r="D32" s="21">
        <v>150</v>
      </c>
      <c r="E32" s="21" t="s">
        <v>49</v>
      </c>
      <c r="F32" s="21"/>
      <c r="G32" s="21"/>
      <c r="H32" s="70">
        <f t="shared" si="4"/>
        <v>150</v>
      </c>
      <c r="I32" s="45">
        <f t="shared" si="5"/>
        <v>0.05181347150259067</v>
      </c>
    </row>
    <row r="33" spans="1:9" ht="15" outlineLevel="1">
      <c r="A33" s="68"/>
      <c r="B33" s="34" t="s">
        <v>48</v>
      </c>
      <c r="C33" s="21"/>
      <c r="D33" s="21">
        <v>30</v>
      </c>
      <c r="E33" s="21"/>
      <c r="F33" s="21"/>
      <c r="G33" s="21"/>
      <c r="H33" s="70">
        <f t="shared" si="4"/>
        <v>30</v>
      </c>
      <c r="I33" s="45">
        <f t="shared" si="5"/>
        <v>0.010362694300518135</v>
      </c>
    </row>
    <row r="34" spans="1:9" ht="15" outlineLevel="1">
      <c r="A34" s="68"/>
      <c r="B34" s="34" t="s">
        <v>142</v>
      </c>
      <c r="C34" s="21"/>
      <c r="D34" s="21"/>
      <c r="E34" s="21">
        <v>15</v>
      </c>
      <c r="F34" s="21"/>
      <c r="G34" s="21"/>
      <c r="H34" s="70">
        <f t="shared" si="4"/>
        <v>15</v>
      </c>
      <c r="I34" s="45">
        <f t="shared" si="5"/>
        <v>0.0051813471502590676</v>
      </c>
    </row>
    <row r="35" spans="1:9" ht="15" outlineLevel="1">
      <c r="A35" s="68"/>
      <c r="B35" s="34" t="s">
        <v>54</v>
      </c>
      <c r="C35" s="30">
        <v>300</v>
      </c>
      <c r="D35" s="21"/>
      <c r="E35" s="21">
        <v>600</v>
      </c>
      <c r="F35" s="21"/>
      <c r="G35" s="21"/>
      <c r="H35" s="70">
        <f t="shared" si="4"/>
        <v>900</v>
      </c>
      <c r="I35" s="45">
        <f t="shared" si="5"/>
        <v>0.31088082901554404</v>
      </c>
    </row>
    <row r="36" spans="1:9" ht="15" outlineLevel="1">
      <c r="A36" s="68"/>
      <c r="B36" s="34" t="s">
        <v>50</v>
      </c>
      <c r="C36" s="21">
        <v>320</v>
      </c>
      <c r="D36" s="21"/>
      <c r="E36" s="21"/>
      <c r="F36" s="21"/>
      <c r="G36" s="21"/>
      <c r="H36" s="70">
        <f t="shared" si="4"/>
        <v>320</v>
      </c>
      <c r="I36" s="45">
        <f t="shared" si="5"/>
        <v>0.11053540587219343</v>
      </c>
    </row>
    <row r="37" spans="1:9" ht="15" outlineLevel="1">
      <c r="A37" s="68"/>
      <c r="B37" s="34" t="s">
        <v>9</v>
      </c>
      <c r="C37" s="21"/>
      <c r="D37" s="21"/>
      <c r="E37" s="21"/>
      <c r="F37" s="21"/>
      <c r="G37" s="21"/>
      <c r="H37" s="70">
        <f t="shared" si="4"/>
        <v>0</v>
      </c>
      <c r="I37" s="45">
        <f t="shared" si="5"/>
        <v>0</v>
      </c>
    </row>
    <row r="38" spans="1:9" ht="15" outlineLevel="1">
      <c r="A38" s="68"/>
      <c r="B38" s="34" t="s">
        <v>53</v>
      </c>
      <c r="C38" s="21"/>
      <c r="D38" s="21">
        <v>20</v>
      </c>
      <c r="E38" s="21"/>
      <c r="F38" s="21"/>
      <c r="G38" s="21"/>
      <c r="H38" s="70">
        <f t="shared" si="4"/>
        <v>20</v>
      </c>
      <c r="I38" s="45">
        <f t="shared" si="5"/>
        <v>0.0069084628670120895</v>
      </c>
    </row>
    <row r="39" spans="1:9" ht="45" outlineLevel="1">
      <c r="A39" s="68"/>
      <c r="B39" s="37" t="s">
        <v>70</v>
      </c>
      <c r="C39" s="21"/>
      <c r="D39" s="21"/>
      <c r="E39" s="21"/>
      <c r="F39" s="21">
        <v>180</v>
      </c>
      <c r="G39" s="21">
        <v>100</v>
      </c>
      <c r="H39" s="70">
        <f t="shared" si="4"/>
        <v>280</v>
      </c>
      <c r="I39" s="45">
        <f t="shared" si="5"/>
        <v>0.09671848013816926</v>
      </c>
    </row>
    <row r="40" spans="1:9" ht="16.5" outlineLevel="1" thickBot="1">
      <c r="A40" s="63"/>
      <c r="B40" s="64" t="s">
        <v>88</v>
      </c>
      <c r="C40" s="65">
        <f>SUM(C27:C39)</f>
        <v>620</v>
      </c>
      <c r="D40" s="65">
        <f>SUM(D27:D39)</f>
        <v>1380</v>
      </c>
      <c r="E40" s="65">
        <f>SUM(E27:E39)</f>
        <v>615</v>
      </c>
      <c r="F40" s="65">
        <f>SUM(F27:F39)</f>
        <v>180</v>
      </c>
      <c r="G40" s="65">
        <f>SUM(G27:G39)</f>
        <v>100</v>
      </c>
      <c r="H40" s="71">
        <f>SUM(C40:G40)</f>
        <v>2895</v>
      </c>
      <c r="I40" s="47">
        <f t="shared" si="5"/>
        <v>1</v>
      </c>
    </row>
    <row r="41" ht="14.25" thickBot="1" thickTop="1"/>
    <row r="42" spans="1:25" s="1" customFormat="1" ht="15.75">
      <c r="A42" s="169" t="s">
        <v>10</v>
      </c>
      <c r="B42" s="170"/>
      <c r="C42" s="55" t="s">
        <v>95</v>
      </c>
      <c r="D42" s="55" t="s">
        <v>101</v>
      </c>
      <c r="E42" s="55" t="s">
        <v>96</v>
      </c>
      <c r="F42" s="55" t="s">
        <v>97</v>
      </c>
      <c r="G42" s="55" t="s">
        <v>98</v>
      </c>
      <c r="H42" s="55" t="s">
        <v>88</v>
      </c>
      <c r="I42" s="56" t="s">
        <v>103</v>
      </c>
      <c r="J42"/>
      <c r="K42"/>
      <c r="L42"/>
      <c r="M42"/>
      <c r="V42"/>
      <c r="W42"/>
      <c r="X42"/>
      <c r="Y42"/>
    </row>
    <row r="43" spans="1:9" ht="15" outlineLevel="1">
      <c r="A43" s="68"/>
      <c r="B43" s="33" t="s">
        <v>11</v>
      </c>
      <c r="C43" s="31"/>
      <c r="D43" s="31">
        <v>300</v>
      </c>
      <c r="E43" s="31"/>
      <c r="F43" s="31"/>
      <c r="G43" s="31"/>
      <c r="H43" s="72">
        <f aca="true" t="shared" si="6" ref="H43:H51">SUM(C43:G43)</f>
        <v>300</v>
      </c>
      <c r="I43" s="45">
        <f>H43/H$51</f>
        <v>0.5</v>
      </c>
    </row>
    <row r="44" spans="1:9" ht="15" outlineLevel="1">
      <c r="A44" s="68"/>
      <c r="B44" s="34" t="s">
        <v>12</v>
      </c>
      <c r="C44" s="9"/>
      <c r="D44" s="9"/>
      <c r="E44" s="9"/>
      <c r="F44" s="9"/>
      <c r="G44" s="9">
        <v>150</v>
      </c>
      <c r="H44" s="72">
        <f t="shared" si="6"/>
        <v>150</v>
      </c>
      <c r="I44" s="45">
        <f aca="true" t="shared" si="7" ref="I44:I51">H44/H$51</f>
        <v>0.25</v>
      </c>
    </row>
    <row r="45" spans="1:9" ht="15" outlineLevel="1">
      <c r="A45" s="68"/>
      <c r="B45" s="34" t="s">
        <v>56</v>
      </c>
      <c r="C45" s="9"/>
      <c r="D45" s="9"/>
      <c r="E45" s="9"/>
      <c r="F45" s="9"/>
      <c r="G45" s="9"/>
      <c r="H45" s="72">
        <f t="shared" si="6"/>
        <v>0</v>
      </c>
      <c r="I45" s="45">
        <f t="shared" si="7"/>
        <v>0</v>
      </c>
    </row>
    <row r="46" spans="1:9" ht="15" outlineLevel="1">
      <c r="A46" s="68"/>
      <c r="B46" s="34" t="s">
        <v>13</v>
      </c>
      <c r="C46" s="9"/>
      <c r="D46" s="9"/>
      <c r="E46" s="9"/>
      <c r="F46" s="9"/>
      <c r="G46" s="9"/>
      <c r="H46" s="72">
        <f t="shared" si="6"/>
        <v>0</v>
      </c>
      <c r="I46" s="45">
        <f t="shared" si="7"/>
        <v>0</v>
      </c>
    </row>
    <row r="47" spans="1:9" ht="15" outlineLevel="1">
      <c r="A47" s="68"/>
      <c r="B47" s="34" t="s">
        <v>14</v>
      </c>
      <c r="C47" s="9">
        <v>10</v>
      </c>
      <c r="D47" s="9"/>
      <c r="E47" s="9">
        <v>60</v>
      </c>
      <c r="F47" s="9"/>
      <c r="G47" s="9"/>
      <c r="H47" s="72">
        <f t="shared" si="6"/>
        <v>70</v>
      </c>
      <c r="I47" s="45">
        <f t="shared" si="7"/>
        <v>0.11666666666666667</v>
      </c>
    </row>
    <row r="48" spans="1:9" ht="15" outlineLevel="1">
      <c r="A48" s="68"/>
      <c r="B48" s="34" t="s">
        <v>55</v>
      </c>
      <c r="C48" s="9"/>
      <c r="D48" s="9"/>
      <c r="E48" s="9"/>
      <c r="F48" s="9"/>
      <c r="G48" s="9"/>
      <c r="H48" s="72">
        <f t="shared" si="6"/>
        <v>0</v>
      </c>
      <c r="I48" s="45">
        <f t="shared" si="7"/>
        <v>0</v>
      </c>
    </row>
    <row r="49" spans="1:9" ht="15" outlineLevel="1">
      <c r="A49" s="68"/>
      <c r="B49" s="34" t="s">
        <v>58</v>
      </c>
      <c r="C49" s="9"/>
      <c r="D49" s="9"/>
      <c r="E49" s="9"/>
      <c r="F49" s="9"/>
      <c r="G49" s="9"/>
      <c r="H49" s="72">
        <f t="shared" si="6"/>
        <v>0</v>
      </c>
      <c r="I49" s="45">
        <f t="shared" si="7"/>
        <v>0</v>
      </c>
    </row>
    <row r="50" spans="1:9" ht="15" outlineLevel="1">
      <c r="A50" s="68"/>
      <c r="B50" s="36" t="s">
        <v>57</v>
      </c>
      <c r="C50" s="23">
        <v>0</v>
      </c>
      <c r="D50" s="23"/>
      <c r="E50" s="23"/>
      <c r="F50" s="23">
        <v>80</v>
      </c>
      <c r="G50" s="23"/>
      <c r="H50" s="72">
        <f t="shared" si="6"/>
        <v>80</v>
      </c>
      <c r="I50" s="45">
        <f t="shared" si="7"/>
        <v>0.13333333333333333</v>
      </c>
    </row>
    <row r="51" spans="1:9" ht="15.75" outlineLevel="1" thickBot="1">
      <c r="A51" s="63"/>
      <c r="B51" s="64" t="s">
        <v>88</v>
      </c>
      <c r="C51" s="64">
        <f>SUM(C43:C50)</f>
        <v>10</v>
      </c>
      <c r="D51" s="64">
        <f>SUM(D43:D50)</f>
        <v>300</v>
      </c>
      <c r="E51" s="64">
        <f>SUM(E43:E50)</f>
        <v>60</v>
      </c>
      <c r="F51" s="64">
        <f>SUM(F43:F50)</f>
        <v>80</v>
      </c>
      <c r="G51" s="64">
        <f>SUM(G43:G50)</f>
        <v>150</v>
      </c>
      <c r="H51" s="72">
        <f t="shared" si="6"/>
        <v>600</v>
      </c>
      <c r="I51" s="47">
        <f t="shared" si="7"/>
        <v>1</v>
      </c>
    </row>
    <row r="52" spans="5:9" ht="14.25" outlineLevel="1" thickBot="1" thickTop="1">
      <c r="E52" s="12"/>
      <c r="I52" s="46"/>
    </row>
    <row r="53" spans="1:9" ht="15.75" outlineLevel="1">
      <c r="A53" s="169" t="s">
        <v>90</v>
      </c>
      <c r="B53" s="170"/>
      <c r="C53" s="55" t="s">
        <v>95</v>
      </c>
      <c r="D53" s="55" t="s">
        <v>101</v>
      </c>
      <c r="E53" s="55" t="s">
        <v>96</v>
      </c>
      <c r="F53" s="55" t="s">
        <v>97</v>
      </c>
      <c r="G53" s="55" t="s">
        <v>98</v>
      </c>
      <c r="H53" s="55" t="s">
        <v>88</v>
      </c>
      <c r="I53" s="56" t="s">
        <v>103</v>
      </c>
    </row>
    <row r="54" spans="1:9" ht="15">
      <c r="A54" s="68"/>
      <c r="B54" s="33" t="s">
        <v>59</v>
      </c>
      <c r="C54" s="31">
        <v>20</v>
      </c>
      <c r="D54" s="31"/>
      <c r="E54" s="31"/>
      <c r="F54" s="31"/>
      <c r="G54" s="31"/>
      <c r="H54" s="72">
        <f>SUM(C54:G$54)</f>
        <v>20</v>
      </c>
      <c r="I54" s="45">
        <f>H54/H$66</f>
        <v>0.036036036036036036</v>
      </c>
    </row>
    <row r="55" spans="1:9" ht="15">
      <c r="A55" s="68"/>
      <c r="B55" s="34" t="s">
        <v>60</v>
      </c>
      <c r="C55" s="9"/>
      <c r="D55" s="9"/>
      <c r="E55" s="9">
        <v>50</v>
      </c>
      <c r="F55" s="9"/>
      <c r="G55" s="9"/>
      <c r="H55" s="73">
        <f aca="true" t="shared" si="8" ref="H55:H66">SUM(C55:G55)</f>
        <v>50</v>
      </c>
      <c r="I55" s="45">
        <f aca="true" t="shared" si="9" ref="I55:I66">H55/H$66</f>
        <v>0.09009009009009009</v>
      </c>
    </row>
    <row r="56" spans="1:9" ht="15">
      <c r="A56" s="68"/>
      <c r="B56" s="34" t="s">
        <v>15</v>
      </c>
      <c r="C56" s="9"/>
      <c r="D56" s="9"/>
      <c r="E56" s="9"/>
      <c r="F56" s="9"/>
      <c r="G56" s="9"/>
      <c r="H56" s="73">
        <f t="shared" si="8"/>
        <v>0</v>
      </c>
      <c r="I56" s="45">
        <f t="shared" si="9"/>
        <v>0</v>
      </c>
    </row>
    <row r="57" spans="1:25" s="1" customFormat="1" ht="15">
      <c r="A57" s="68"/>
      <c r="B57" s="34" t="s">
        <v>69</v>
      </c>
      <c r="C57" s="9"/>
      <c r="D57" s="9">
        <v>200</v>
      </c>
      <c r="E57" s="9"/>
      <c r="F57" s="9"/>
      <c r="G57" s="9"/>
      <c r="H57" s="73">
        <f t="shared" si="8"/>
        <v>200</v>
      </c>
      <c r="I57" s="45">
        <f t="shared" si="9"/>
        <v>0.36036036036036034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9" ht="15" outlineLevel="1">
      <c r="A58" s="68"/>
      <c r="B58" s="34" t="s">
        <v>16</v>
      </c>
      <c r="C58" s="9"/>
      <c r="D58" s="9"/>
      <c r="E58" s="9">
        <f>120+80</f>
        <v>200</v>
      </c>
      <c r="F58" s="9"/>
      <c r="G58" s="9"/>
      <c r="H58" s="73">
        <f t="shared" si="8"/>
        <v>200</v>
      </c>
      <c r="I58" s="45">
        <f t="shared" si="9"/>
        <v>0.36036036036036034</v>
      </c>
    </row>
    <row r="59" spans="1:9" ht="15" outlineLevel="1">
      <c r="A59" s="68"/>
      <c r="B59" s="34" t="s">
        <v>17</v>
      </c>
      <c r="C59" s="9"/>
      <c r="D59" s="9"/>
      <c r="E59" s="9"/>
      <c r="F59" s="9">
        <v>15</v>
      </c>
      <c r="G59" s="9"/>
      <c r="H59" s="73">
        <f t="shared" si="8"/>
        <v>15</v>
      </c>
      <c r="I59" s="45">
        <f t="shared" si="9"/>
        <v>0.02702702702702703</v>
      </c>
    </row>
    <row r="60" spans="1:9" ht="15" outlineLevel="1">
      <c r="A60" s="68"/>
      <c r="B60" s="34" t="s">
        <v>62</v>
      </c>
      <c r="C60" s="9"/>
      <c r="D60" s="9"/>
      <c r="E60" s="9"/>
      <c r="F60" s="9"/>
      <c r="G60" s="9"/>
      <c r="H60" s="73">
        <f t="shared" si="8"/>
        <v>0</v>
      </c>
      <c r="I60" s="45">
        <f t="shared" si="9"/>
        <v>0</v>
      </c>
    </row>
    <row r="61" spans="1:9" ht="15" outlineLevel="1">
      <c r="A61" s="68"/>
      <c r="B61" s="34" t="s">
        <v>19</v>
      </c>
      <c r="C61" s="9"/>
      <c r="D61" s="9"/>
      <c r="E61" s="9"/>
      <c r="F61" s="9"/>
      <c r="G61" s="9"/>
      <c r="H61" s="73">
        <f t="shared" si="8"/>
        <v>0</v>
      </c>
      <c r="I61" s="45">
        <f t="shared" si="9"/>
        <v>0</v>
      </c>
    </row>
    <row r="62" spans="1:9" ht="15" outlineLevel="1">
      <c r="A62" s="68"/>
      <c r="B62" s="34" t="s">
        <v>21</v>
      </c>
      <c r="C62" s="9"/>
      <c r="D62" s="9"/>
      <c r="E62" s="9"/>
      <c r="F62" s="9"/>
      <c r="G62" s="9"/>
      <c r="H62" s="73">
        <f t="shared" si="8"/>
        <v>0</v>
      </c>
      <c r="I62" s="45">
        <f t="shared" si="9"/>
        <v>0</v>
      </c>
    </row>
    <row r="63" spans="1:9" ht="15" outlineLevel="1">
      <c r="A63" s="68"/>
      <c r="B63" s="34" t="s">
        <v>63</v>
      </c>
      <c r="C63" s="9">
        <v>50</v>
      </c>
      <c r="D63" s="9"/>
      <c r="E63" s="9">
        <v>20</v>
      </c>
      <c r="F63" s="9"/>
      <c r="G63" s="9"/>
      <c r="H63" s="73">
        <f t="shared" si="8"/>
        <v>70</v>
      </c>
      <c r="I63" s="45">
        <f t="shared" si="9"/>
        <v>0.12612612612612611</v>
      </c>
    </row>
    <row r="64" spans="1:9" ht="15">
      <c r="A64" s="68"/>
      <c r="B64" s="34" t="s">
        <v>61</v>
      </c>
      <c r="C64" s="9"/>
      <c r="D64" s="9"/>
      <c r="E64" s="9"/>
      <c r="F64" s="9"/>
      <c r="G64" s="9"/>
      <c r="H64" s="73">
        <f t="shared" si="8"/>
        <v>0</v>
      </c>
      <c r="I64" s="45">
        <f t="shared" si="9"/>
        <v>0</v>
      </c>
    </row>
    <row r="65" spans="1:29" s="1" customFormat="1" ht="15">
      <c r="A65" s="81"/>
      <c r="B65" s="38" t="s">
        <v>64</v>
      </c>
      <c r="C65" s="9"/>
      <c r="D65" s="9"/>
      <c r="E65" s="9"/>
      <c r="F65" s="9"/>
      <c r="G65" s="9"/>
      <c r="H65" s="73">
        <f t="shared" si="8"/>
        <v>0</v>
      </c>
      <c r="I65" s="45">
        <f t="shared" si="9"/>
        <v>0</v>
      </c>
      <c r="J65"/>
      <c r="K65"/>
      <c r="L65"/>
      <c r="M65"/>
      <c r="V65"/>
      <c r="W65"/>
      <c r="X65"/>
      <c r="Y65"/>
      <c r="Z65"/>
      <c r="AA65"/>
      <c r="AB65"/>
      <c r="AC65"/>
    </row>
    <row r="66" spans="1:9" ht="16.5" outlineLevel="1" thickBot="1">
      <c r="A66" s="63"/>
      <c r="B66" s="64" t="s">
        <v>88</v>
      </c>
      <c r="C66" s="64">
        <f>SUM(C54:C65)</f>
        <v>70</v>
      </c>
      <c r="D66" s="64">
        <f>SUM(D54:D65)</f>
        <v>200</v>
      </c>
      <c r="E66" s="64">
        <f>SUM(E54:E65)</f>
        <v>270</v>
      </c>
      <c r="F66" s="64">
        <f>SUM(F54:F65)</f>
        <v>15</v>
      </c>
      <c r="G66" s="64">
        <f>SUM(G54:G65)</f>
        <v>0</v>
      </c>
      <c r="H66" s="74">
        <f t="shared" si="8"/>
        <v>555</v>
      </c>
      <c r="I66" s="45">
        <f t="shared" si="9"/>
        <v>1</v>
      </c>
    </row>
    <row r="67" ht="14.25" outlineLevel="1" thickBot="1" thickTop="1"/>
    <row r="68" spans="1:9" ht="15.75" outlineLevel="1">
      <c r="A68" s="169" t="s">
        <v>91</v>
      </c>
      <c r="B68" s="170"/>
      <c r="C68" s="55" t="s">
        <v>95</v>
      </c>
      <c r="D68" s="55" t="s">
        <v>101</v>
      </c>
      <c r="E68" s="55" t="s">
        <v>96</v>
      </c>
      <c r="F68" s="55" t="s">
        <v>97</v>
      </c>
      <c r="G68" s="55" t="s">
        <v>98</v>
      </c>
      <c r="H68" s="55" t="s">
        <v>88</v>
      </c>
      <c r="I68" s="56" t="s">
        <v>103</v>
      </c>
    </row>
    <row r="69" spans="1:9" ht="15" outlineLevel="1">
      <c r="A69" s="68"/>
      <c r="B69" s="33" t="s">
        <v>92</v>
      </c>
      <c r="C69" s="31">
        <v>10</v>
      </c>
      <c r="D69" s="31"/>
      <c r="E69" s="31">
        <v>10</v>
      </c>
      <c r="F69" s="31"/>
      <c r="G69" s="31"/>
      <c r="H69" s="72">
        <f>SUM(C69:G69)</f>
        <v>20</v>
      </c>
      <c r="I69" s="45">
        <f>H69/H$78</f>
        <v>0.03669724770642202</v>
      </c>
    </row>
    <row r="70" spans="1:9" ht="15" outlineLevel="1">
      <c r="A70" s="68"/>
      <c r="B70" s="34" t="s">
        <v>23</v>
      </c>
      <c r="C70" s="9">
        <v>20</v>
      </c>
      <c r="D70" s="9"/>
      <c r="E70" s="9">
        <v>60</v>
      </c>
      <c r="F70" s="9"/>
      <c r="G70" s="9"/>
      <c r="H70" s="72">
        <f aca="true" t="shared" si="10" ref="H70:H77">SUM(C70:G70)</f>
        <v>80</v>
      </c>
      <c r="I70" s="45">
        <f>H70/H$78</f>
        <v>0.14678899082568808</v>
      </c>
    </row>
    <row r="71" spans="1:9" ht="15" outlineLevel="1">
      <c r="A71" s="68"/>
      <c r="B71" s="34" t="s">
        <v>94</v>
      </c>
      <c r="C71" s="9">
        <f>SUM(C69:C70)</f>
        <v>30</v>
      </c>
      <c r="D71" s="9"/>
      <c r="E71" s="9"/>
      <c r="F71" s="9"/>
      <c r="G71" s="9"/>
      <c r="H71" s="72">
        <f t="shared" si="10"/>
        <v>30</v>
      </c>
      <c r="I71" s="45">
        <f>H71/H$78</f>
        <v>0.05504587155963303</v>
      </c>
    </row>
    <row r="72" spans="1:9" ht="15" outlineLevel="1">
      <c r="A72" s="68"/>
      <c r="B72" s="34" t="s">
        <v>24</v>
      </c>
      <c r="C72" s="9">
        <v>50</v>
      </c>
      <c r="D72" s="9"/>
      <c r="E72" s="9"/>
      <c r="F72" s="9"/>
      <c r="G72" s="9">
        <v>20</v>
      </c>
      <c r="H72" s="72">
        <f t="shared" si="10"/>
        <v>70</v>
      </c>
      <c r="I72" s="45">
        <f aca="true" t="shared" si="11" ref="I72:I78">H72/H$78</f>
        <v>0.12844036697247707</v>
      </c>
    </row>
    <row r="73" spans="1:9" ht="15" outlineLevel="1">
      <c r="A73" s="68"/>
      <c r="B73" s="34" t="s">
        <v>25</v>
      </c>
      <c r="C73" s="9"/>
      <c r="D73" s="9"/>
      <c r="E73" s="9"/>
      <c r="F73" s="9">
        <v>65</v>
      </c>
      <c r="G73" s="9"/>
      <c r="H73" s="72">
        <f>SUM(C73:G73)</f>
        <v>65</v>
      </c>
      <c r="I73" s="45">
        <f t="shared" si="11"/>
        <v>0.11926605504587157</v>
      </c>
    </row>
    <row r="74" spans="1:9" ht="15" outlineLevel="1">
      <c r="A74" s="68"/>
      <c r="B74" s="34" t="s">
        <v>26</v>
      </c>
      <c r="C74" s="9"/>
      <c r="D74" s="9">
        <v>100</v>
      </c>
      <c r="E74" s="9"/>
      <c r="F74" s="9"/>
      <c r="G74" s="9"/>
      <c r="H74" s="72">
        <f t="shared" si="10"/>
        <v>100</v>
      </c>
      <c r="I74" s="45">
        <f t="shared" si="11"/>
        <v>0.1834862385321101</v>
      </c>
    </row>
    <row r="75" spans="1:9" ht="15" outlineLevel="1">
      <c r="A75" s="68"/>
      <c r="B75" s="34" t="s">
        <v>27</v>
      </c>
      <c r="C75" s="9"/>
      <c r="D75" s="9"/>
      <c r="E75" s="9"/>
      <c r="F75" s="9">
        <v>40</v>
      </c>
      <c r="G75" s="9"/>
      <c r="H75" s="72">
        <f t="shared" si="10"/>
        <v>40</v>
      </c>
      <c r="I75" s="45">
        <f t="shared" si="11"/>
        <v>0.07339449541284404</v>
      </c>
    </row>
    <row r="76" spans="1:9" ht="15">
      <c r="A76" s="68"/>
      <c r="B76" s="34" t="s">
        <v>65</v>
      </c>
      <c r="C76" s="9">
        <v>50</v>
      </c>
      <c r="D76" s="9"/>
      <c r="E76" s="9"/>
      <c r="F76" s="9"/>
      <c r="G76" s="9"/>
      <c r="H76" s="72">
        <f>SUM(C76:G76)</f>
        <v>50</v>
      </c>
      <c r="I76" s="45">
        <f t="shared" si="11"/>
        <v>0.09174311926605505</v>
      </c>
    </row>
    <row r="77" spans="1:29" s="1" customFormat="1" ht="15">
      <c r="A77" s="68"/>
      <c r="B77" s="36" t="s">
        <v>4</v>
      </c>
      <c r="C77" s="23"/>
      <c r="D77" s="23"/>
      <c r="E77" s="23"/>
      <c r="F77" s="23"/>
      <c r="G77" s="23">
        <v>90</v>
      </c>
      <c r="H77" s="72">
        <f t="shared" si="10"/>
        <v>90</v>
      </c>
      <c r="I77" s="45">
        <f t="shared" si="11"/>
        <v>0.1651376146788991</v>
      </c>
      <c r="J77"/>
      <c r="K77"/>
      <c r="L77"/>
      <c r="M77"/>
      <c r="V77"/>
      <c r="W77"/>
      <c r="X77"/>
      <c r="Y77"/>
      <c r="Z77"/>
      <c r="AA77"/>
      <c r="AB77"/>
      <c r="AC77"/>
    </row>
    <row r="78" spans="1:9" ht="16.5" outlineLevel="1" thickBot="1">
      <c r="A78" s="63"/>
      <c r="B78" s="64" t="s">
        <v>88</v>
      </c>
      <c r="C78" s="64">
        <f>SUM(C69:C77)</f>
        <v>160</v>
      </c>
      <c r="D78" s="64">
        <f>SUM(D69:D77)</f>
        <v>100</v>
      </c>
      <c r="E78" s="64">
        <f>SUM(E69:E77)</f>
        <v>70</v>
      </c>
      <c r="F78" s="64">
        <f>SUM(F69:F77)</f>
        <v>105</v>
      </c>
      <c r="G78" s="64">
        <f>SUM(G69:G77)</f>
        <v>110</v>
      </c>
      <c r="H78" s="74">
        <f>SUM(C78:G78)</f>
        <v>545</v>
      </c>
      <c r="I78" s="45">
        <f t="shared" si="11"/>
        <v>1</v>
      </c>
    </row>
    <row r="79" ht="14.25" outlineLevel="1" thickBot="1" thickTop="1">
      <c r="I79" s="46"/>
    </row>
    <row r="80" spans="1:9" ht="15.75" outlineLevel="1">
      <c r="A80" s="169" t="s">
        <v>28</v>
      </c>
      <c r="B80" s="170"/>
      <c r="C80" s="55" t="s">
        <v>95</v>
      </c>
      <c r="D80" s="55" t="s">
        <v>101</v>
      </c>
      <c r="E80" s="55" t="s">
        <v>96</v>
      </c>
      <c r="F80" s="55" t="s">
        <v>97</v>
      </c>
      <c r="G80" s="55" t="s">
        <v>98</v>
      </c>
      <c r="H80" s="55" t="s">
        <v>88</v>
      </c>
      <c r="I80" s="56" t="s">
        <v>103</v>
      </c>
    </row>
    <row r="81" spans="1:9" ht="15" outlineLevel="1">
      <c r="A81" s="68"/>
      <c r="B81" s="33" t="s">
        <v>29</v>
      </c>
      <c r="C81" s="31"/>
      <c r="D81" s="31"/>
      <c r="E81" s="31">
        <v>30</v>
      </c>
      <c r="F81" s="31">
        <v>210</v>
      </c>
      <c r="G81" s="31"/>
      <c r="H81" s="72">
        <f>SUM(C81:F81)</f>
        <v>240</v>
      </c>
      <c r="I81" s="45">
        <f>H81/H$89</f>
        <v>0.47244094488188976</v>
      </c>
    </row>
    <row r="82" spans="1:9" ht="15" outlineLevel="1">
      <c r="A82" s="68"/>
      <c r="B82" s="34" t="s">
        <v>71</v>
      </c>
      <c r="C82" s="9">
        <v>20</v>
      </c>
      <c r="D82" s="9"/>
      <c r="E82" s="9">
        <v>5</v>
      </c>
      <c r="F82" s="9"/>
      <c r="G82" s="9"/>
      <c r="H82" s="72">
        <f aca="true" t="shared" si="12" ref="H82:H87">SUM(C82:F82)</f>
        <v>25</v>
      </c>
      <c r="I82" s="45">
        <f aca="true" t="shared" si="13" ref="I82:I89">H82/H$89</f>
        <v>0.04921259842519685</v>
      </c>
    </row>
    <row r="83" spans="1:9" ht="15" outlineLevel="1">
      <c r="A83" s="68"/>
      <c r="B83" s="38" t="s">
        <v>66</v>
      </c>
      <c r="C83" s="9"/>
      <c r="D83" s="9"/>
      <c r="E83" s="9"/>
      <c r="F83" s="9">
        <v>240</v>
      </c>
      <c r="G83" s="9"/>
      <c r="H83" s="72">
        <f t="shared" si="12"/>
        <v>240</v>
      </c>
      <c r="I83" s="45">
        <f t="shared" si="13"/>
        <v>0.47244094488188976</v>
      </c>
    </row>
    <row r="84" spans="1:14" ht="15" outlineLevel="1">
      <c r="A84" s="68"/>
      <c r="B84" s="34" t="s">
        <v>30</v>
      </c>
      <c r="C84" s="9"/>
      <c r="D84" s="9"/>
      <c r="E84" s="9">
        <v>3</v>
      </c>
      <c r="F84" s="9"/>
      <c r="G84" s="9"/>
      <c r="H84" s="72">
        <f t="shared" si="12"/>
        <v>3</v>
      </c>
      <c r="I84" s="45">
        <f t="shared" si="13"/>
        <v>0.005905511811023622</v>
      </c>
      <c r="N84" s="14"/>
    </row>
    <row r="85" spans="1:9" ht="15" outlineLevel="1">
      <c r="A85" s="68"/>
      <c r="B85" s="34" t="s">
        <v>31</v>
      </c>
      <c r="C85" s="9"/>
      <c r="D85" s="9"/>
      <c r="E85" s="9"/>
      <c r="F85" s="9"/>
      <c r="G85" s="9"/>
      <c r="H85" s="72">
        <f t="shared" si="12"/>
        <v>0</v>
      </c>
      <c r="I85" s="45">
        <f t="shared" si="13"/>
        <v>0</v>
      </c>
    </row>
    <row r="86" spans="1:9" ht="15" outlineLevel="1">
      <c r="A86" s="68"/>
      <c r="B86" s="34" t="s">
        <v>32</v>
      </c>
      <c r="C86" s="9"/>
      <c r="D86" s="9"/>
      <c r="E86" s="9"/>
      <c r="F86" s="9"/>
      <c r="G86" s="9"/>
      <c r="H86" s="72">
        <f t="shared" si="12"/>
        <v>0</v>
      </c>
      <c r="I86" s="45">
        <f t="shared" si="13"/>
        <v>0</v>
      </c>
    </row>
    <row r="87" spans="1:9" ht="15">
      <c r="A87" s="68"/>
      <c r="B87" s="34" t="s">
        <v>67</v>
      </c>
      <c r="C87" s="9"/>
      <c r="D87" s="9"/>
      <c r="E87" s="9"/>
      <c r="F87" s="9"/>
      <c r="G87" s="9"/>
      <c r="H87" s="72">
        <f t="shared" si="12"/>
        <v>0</v>
      </c>
      <c r="I87" s="45">
        <f t="shared" si="13"/>
        <v>0</v>
      </c>
    </row>
    <row r="88" spans="1:9" ht="45" outlineLevel="1">
      <c r="A88" s="68"/>
      <c r="B88" s="39" t="s">
        <v>68</v>
      </c>
      <c r="C88" s="23"/>
      <c r="D88" s="23"/>
      <c r="E88" s="23"/>
      <c r="F88" s="23"/>
      <c r="G88" s="23"/>
      <c r="H88" s="75"/>
      <c r="I88" s="45">
        <f>H88/H$89</f>
        <v>0</v>
      </c>
    </row>
    <row r="89" spans="1:9" ht="16.5" outlineLevel="1" thickBot="1">
      <c r="A89" s="63"/>
      <c r="B89" s="64" t="s">
        <v>88</v>
      </c>
      <c r="C89" s="64">
        <f>SUM(C81:C88)</f>
        <v>20</v>
      </c>
      <c r="D89" s="64">
        <f>SUM(D81:D88)</f>
        <v>0</v>
      </c>
      <c r="E89" s="64">
        <f>SUM(E81:E88)</f>
        <v>38</v>
      </c>
      <c r="F89" s="64">
        <f>SUM(F81:F88)</f>
        <v>450</v>
      </c>
      <c r="G89" s="64">
        <f>SUM(G81:G88)</f>
        <v>0</v>
      </c>
      <c r="H89" s="74">
        <f>SUM(C89:G89)</f>
        <v>508</v>
      </c>
      <c r="I89" s="45">
        <f t="shared" si="13"/>
        <v>1</v>
      </c>
    </row>
    <row r="90" spans="10:29" s="2" customFormat="1" ht="14.25" thickBot="1" thickTop="1">
      <c r="J90"/>
      <c r="K90"/>
      <c r="L90"/>
      <c r="M90"/>
      <c r="V90"/>
      <c r="W90"/>
      <c r="X90"/>
      <c r="Y90"/>
      <c r="Z90"/>
      <c r="AA90"/>
      <c r="AB90"/>
      <c r="AC90"/>
    </row>
    <row r="91" spans="1:29" s="20" customFormat="1" ht="15.75">
      <c r="A91" s="171" t="s">
        <v>74</v>
      </c>
      <c r="B91" s="172"/>
      <c r="C91" s="55" t="s">
        <v>95</v>
      </c>
      <c r="D91" s="55" t="s">
        <v>101</v>
      </c>
      <c r="E91" s="55" t="s">
        <v>96</v>
      </c>
      <c r="F91" s="55" t="s">
        <v>97</v>
      </c>
      <c r="G91" s="55" t="s">
        <v>98</v>
      </c>
      <c r="H91" s="55" t="s">
        <v>88</v>
      </c>
      <c r="I91" s="56" t="s">
        <v>103</v>
      </c>
      <c r="J91" s="32"/>
      <c r="K91" s="32"/>
      <c r="L91" s="32"/>
      <c r="M91" s="32"/>
      <c r="V91" s="32"/>
      <c r="W91" s="32"/>
      <c r="X91" s="32"/>
      <c r="Y91" s="32"/>
      <c r="Z91" s="32"/>
      <c r="AA91" s="32"/>
      <c r="AB91" s="32"/>
      <c r="AC91" s="32"/>
    </row>
    <row r="92" spans="1:29" s="2" customFormat="1" ht="15">
      <c r="A92" s="82"/>
      <c r="B92" s="33" t="s">
        <v>76</v>
      </c>
      <c r="C92" s="9"/>
      <c r="D92" s="9"/>
      <c r="E92" s="9"/>
      <c r="F92" s="9"/>
      <c r="G92" s="9"/>
      <c r="H92" s="73">
        <f aca="true" t="shared" si="14" ref="H92:H97">SUM(C92:G92)</f>
        <v>0</v>
      </c>
      <c r="I92" s="45">
        <f aca="true" t="shared" si="15" ref="I92:I97">H92/H$97</f>
        <v>0</v>
      </c>
      <c r="J92"/>
      <c r="K92"/>
      <c r="L92"/>
      <c r="M92"/>
      <c r="V92"/>
      <c r="W92"/>
      <c r="X92"/>
      <c r="Y92"/>
      <c r="Z92"/>
      <c r="AA92"/>
      <c r="AB92"/>
      <c r="AC92"/>
    </row>
    <row r="93" spans="1:29" s="2" customFormat="1" ht="15">
      <c r="A93" s="82"/>
      <c r="B93" s="34" t="s">
        <v>77</v>
      </c>
      <c r="C93" s="9"/>
      <c r="D93" s="9"/>
      <c r="E93" s="9"/>
      <c r="F93" s="9"/>
      <c r="G93" s="9"/>
      <c r="H93" s="73">
        <f t="shared" si="14"/>
        <v>0</v>
      </c>
      <c r="I93" s="45">
        <f t="shared" si="15"/>
        <v>0</v>
      </c>
      <c r="J93"/>
      <c r="K93"/>
      <c r="L93"/>
      <c r="M93"/>
      <c r="V93"/>
      <c r="W93"/>
      <c r="X93"/>
      <c r="Y93"/>
      <c r="Z93"/>
      <c r="AA93"/>
      <c r="AB93"/>
      <c r="AC93"/>
    </row>
    <row r="94" spans="1:29" s="2" customFormat="1" ht="15">
      <c r="A94" s="82"/>
      <c r="B94" s="34" t="s">
        <v>78</v>
      </c>
      <c r="C94" s="9"/>
      <c r="D94" s="9"/>
      <c r="E94" s="9"/>
      <c r="F94" s="9"/>
      <c r="G94" s="9"/>
      <c r="H94" s="73">
        <f t="shared" si="14"/>
        <v>0</v>
      </c>
      <c r="I94" s="45">
        <f t="shared" si="15"/>
        <v>0</v>
      </c>
      <c r="J94"/>
      <c r="K94"/>
      <c r="L94"/>
      <c r="M94"/>
      <c r="V94"/>
      <c r="W94"/>
      <c r="X94"/>
      <c r="Y94"/>
      <c r="Z94"/>
      <c r="AA94"/>
      <c r="AB94"/>
      <c r="AC94"/>
    </row>
    <row r="95" spans="1:29" s="2" customFormat="1" ht="15">
      <c r="A95" s="82"/>
      <c r="B95" s="34" t="s">
        <v>75</v>
      </c>
      <c r="C95" s="9"/>
      <c r="D95" s="9">
        <v>200</v>
      </c>
      <c r="E95" s="9"/>
      <c r="F95" s="9"/>
      <c r="G95" s="9"/>
      <c r="H95" s="73">
        <f t="shared" si="14"/>
        <v>200</v>
      </c>
      <c r="I95" s="45">
        <f t="shared" si="15"/>
        <v>1</v>
      </c>
      <c r="J95"/>
      <c r="K95"/>
      <c r="L95"/>
      <c r="M95"/>
      <c r="V95"/>
      <c r="W95"/>
      <c r="X95"/>
      <c r="Y95"/>
      <c r="Z95"/>
      <c r="AA95"/>
      <c r="AB95"/>
      <c r="AC95"/>
    </row>
    <row r="96" spans="1:29" s="2" customFormat="1" ht="15">
      <c r="A96" s="82"/>
      <c r="B96" s="34" t="s">
        <v>4</v>
      </c>
      <c r="C96" s="9"/>
      <c r="D96" s="9"/>
      <c r="E96" s="9"/>
      <c r="F96" s="9"/>
      <c r="G96" s="9"/>
      <c r="H96" s="73">
        <f t="shared" si="14"/>
        <v>0</v>
      </c>
      <c r="I96" s="45">
        <f t="shared" si="15"/>
        <v>0</v>
      </c>
      <c r="J96"/>
      <c r="K96"/>
      <c r="L96"/>
      <c r="M96"/>
      <c r="V96"/>
      <c r="W96"/>
      <c r="X96"/>
      <c r="Y96"/>
      <c r="Z96"/>
      <c r="AA96"/>
      <c r="AB96"/>
      <c r="AC96"/>
    </row>
    <row r="97" spans="1:29" s="2" customFormat="1" ht="16.5" thickBot="1">
      <c r="A97" s="63"/>
      <c r="B97" s="64" t="s">
        <v>88</v>
      </c>
      <c r="C97" s="64">
        <f>SUM(C92:C96)</f>
        <v>0</v>
      </c>
      <c r="D97" s="64">
        <f>SUM(D92:D96)</f>
        <v>200</v>
      </c>
      <c r="E97" s="64">
        <f>SUM(E92:E96)</f>
        <v>0</v>
      </c>
      <c r="F97" s="64">
        <f>SUM(F92:F96)</f>
        <v>0</v>
      </c>
      <c r="G97" s="64">
        <f>SUM(G92:G96)</f>
        <v>0</v>
      </c>
      <c r="H97" s="74">
        <f t="shared" si="14"/>
        <v>200</v>
      </c>
      <c r="I97" s="45">
        <f t="shared" si="15"/>
        <v>1</v>
      </c>
      <c r="J97"/>
      <c r="K97"/>
      <c r="L97"/>
      <c r="M97"/>
      <c r="V97"/>
      <c r="W97"/>
      <c r="X97"/>
      <c r="Y97"/>
      <c r="Z97"/>
      <c r="AA97"/>
      <c r="AB97"/>
      <c r="AC97"/>
    </row>
    <row r="98" spans="1:29" s="2" customFormat="1" ht="14.25" thickBot="1" thickTop="1">
      <c r="A98" s="4"/>
      <c r="B98" s="5"/>
      <c r="C98" s="6"/>
      <c r="D98" s="6"/>
      <c r="E98" s="6"/>
      <c r="F98" s="6"/>
      <c r="G98" s="6"/>
      <c r="H98" s="6"/>
      <c r="I98" s="49"/>
      <c r="J98"/>
      <c r="K98"/>
      <c r="L98"/>
      <c r="M98"/>
      <c r="V98"/>
      <c r="W98"/>
      <c r="X98"/>
      <c r="Y98"/>
      <c r="Z98"/>
      <c r="AA98"/>
      <c r="AB98"/>
      <c r="AC98"/>
    </row>
    <row r="99" spans="1:9" ht="15.75">
      <c r="A99" s="171" t="s">
        <v>34</v>
      </c>
      <c r="B99" s="172"/>
      <c r="C99" s="55" t="s">
        <v>95</v>
      </c>
      <c r="D99" s="55" t="s">
        <v>101</v>
      </c>
      <c r="E99" s="55" t="s">
        <v>96</v>
      </c>
      <c r="F99" s="55" t="s">
        <v>97</v>
      </c>
      <c r="G99" s="55" t="s">
        <v>98</v>
      </c>
      <c r="H99" s="55" t="s">
        <v>88</v>
      </c>
      <c r="I99" s="56" t="s">
        <v>103</v>
      </c>
    </row>
    <row r="100" spans="1:9" ht="15" outlineLevel="1">
      <c r="A100" s="68"/>
      <c r="B100" s="33" t="s">
        <v>35</v>
      </c>
      <c r="D100" s="9"/>
      <c r="E100" s="9"/>
      <c r="F100" s="9"/>
      <c r="G100" s="9"/>
      <c r="H100" s="73">
        <f>SUM(C$100:G$100)</f>
        <v>0</v>
      </c>
      <c r="I100" s="45">
        <f>H100/H$110</f>
        <v>0</v>
      </c>
    </row>
    <row r="101" spans="1:9" ht="15" outlineLevel="1">
      <c r="A101" s="68"/>
      <c r="B101" s="34" t="s">
        <v>80</v>
      </c>
      <c r="C101" s="9"/>
      <c r="D101" s="9"/>
      <c r="E101" s="9"/>
      <c r="F101" s="9"/>
      <c r="G101" s="9"/>
      <c r="H101" s="73">
        <f aca="true" t="shared" si="16" ref="H101:H109">SUM(C101:G101)</f>
        <v>0</v>
      </c>
      <c r="I101" s="45">
        <f aca="true" t="shared" si="17" ref="I101:I110">H101/H$110</f>
        <v>0</v>
      </c>
    </row>
    <row r="102" spans="1:9" ht="15" outlineLevel="1">
      <c r="A102" s="68"/>
      <c r="B102" s="34" t="s">
        <v>39</v>
      </c>
      <c r="C102" s="9"/>
      <c r="D102" s="9"/>
      <c r="E102" s="9"/>
      <c r="F102" s="9"/>
      <c r="G102" s="9"/>
      <c r="H102" s="73">
        <f t="shared" si="16"/>
        <v>0</v>
      </c>
      <c r="I102" s="45">
        <f t="shared" si="17"/>
        <v>0</v>
      </c>
    </row>
    <row r="103" spans="1:14" ht="15" outlineLevel="1">
      <c r="A103" s="68"/>
      <c r="B103" s="34" t="s">
        <v>41</v>
      </c>
      <c r="C103" s="9"/>
      <c r="D103" s="9"/>
      <c r="E103" s="9"/>
      <c r="F103" s="9"/>
      <c r="G103" s="9"/>
      <c r="H103" s="73">
        <f t="shared" si="16"/>
        <v>0</v>
      </c>
      <c r="I103" s="45">
        <f t="shared" si="17"/>
        <v>0</v>
      </c>
      <c r="N103" s="99"/>
    </row>
    <row r="104" spans="1:9" ht="15" outlineLevel="1">
      <c r="A104" s="68"/>
      <c r="B104" s="34" t="s">
        <v>36</v>
      </c>
      <c r="C104" s="9"/>
      <c r="D104" s="9"/>
      <c r="E104" s="9"/>
      <c r="F104" s="9"/>
      <c r="G104" s="9"/>
      <c r="H104" s="73">
        <f t="shared" si="16"/>
        <v>0</v>
      </c>
      <c r="I104" s="45">
        <f t="shared" si="17"/>
        <v>0</v>
      </c>
    </row>
    <row r="105" spans="1:9" ht="15" outlineLevel="1">
      <c r="A105" s="68"/>
      <c r="B105" s="34" t="s">
        <v>40</v>
      </c>
      <c r="C105" s="9"/>
      <c r="D105" s="9"/>
      <c r="E105" s="9"/>
      <c r="F105" s="9"/>
      <c r="G105" s="9"/>
      <c r="H105" s="73">
        <f t="shared" si="16"/>
        <v>0</v>
      </c>
      <c r="I105" s="45">
        <f t="shared" si="17"/>
        <v>0</v>
      </c>
    </row>
    <row r="106" spans="1:9" ht="15" outlineLevel="1">
      <c r="A106" s="68"/>
      <c r="B106" s="34" t="s">
        <v>24</v>
      </c>
      <c r="C106" s="9"/>
      <c r="D106" s="9"/>
      <c r="E106" s="9"/>
      <c r="F106" s="9"/>
      <c r="G106" s="9"/>
      <c r="H106" s="73">
        <f t="shared" si="16"/>
        <v>0</v>
      </c>
      <c r="I106" s="45">
        <f t="shared" si="17"/>
        <v>0</v>
      </c>
    </row>
    <row r="107" spans="1:9" ht="15" outlineLevel="1">
      <c r="A107" s="68"/>
      <c r="B107" s="34" t="s">
        <v>42</v>
      </c>
      <c r="C107" s="9"/>
      <c r="D107" s="9"/>
      <c r="E107" s="9"/>
      <c r="F107" s="9"/>
      <c r="G107" s="9"/>
      <c r="H107" s="73">
        <f t="shared" si="16"/>
        <v>0</v>
      </c>
      <c r="I107" s="45">
        <f t="shared" si="17"/>
        <v>0</v>
      </c>
    </row>
    <row r="108" spans="1:9" ht="15" outlineLevel="1">
      <c r="A108" s="68"/>
      <c r="B108" s="34" t="s">
        <v>81</v>
      </c>
      <c r="C108" s="9"/>
      <c r="D108" s="9"/>
      <c r="E108" s="9"/>
      <c r="F108" s="9"/>
      <c r="G108" s="9"/>
      <c r="H108" s="73">
        <f t="shared" si="16"/>
        <v>0</v>
      </c>
      <c r="I108" s="45">
        <f t="shared" si="17"/>
        <v>0</v>
      </c>
    </row>
    <row r="109" spans="1:9" ht="15" outlineLevel="1">
      <c r="A109" s="68"/>
      <c r="B109" s="36" t="s">
        <v>82</v>
      </c>
      <c r="C109" s="23"/>
      <c r="D109" s="23">
        <v>500</v>
      </c>
      <c r="E109" s="23"/>
      <c r="F109" s="23"/>
      <c r="G109" s="23"/>
      <c r="H109" s="76">
        <f t="shared" si="16"/>
        <v>500</v>
      </c>
      <c r="I109" s="45">
        <f t="shared" si="17"/>
        <v>1</v>
      </c>
    </row>
    <row r="110" spans="1:9" ht="16.5" outlineLevel="1" thickBot="1">
      <c r="A110" s="63"/>
      <c r="B110" s="64" t="s">
        <v>88</v>
      </c>
      <c r="C110" s="64">
        <f>SUM(C100:C109)</f>
        <v>0</v>
      </c>
      <c r="D110" s="64">
        <f>SUM(D100:D109)</f>
        <v>500</v>
      </c>
      <c r="E110" s="64">
        <f>SUM(E100:E109)</f>
        <v>0</v>
      </c>
      <c r="F110" s="64">
        <f>SUM(F100:F109)</f>
        <v>0</v>
      </c>
      <c r="G110" s="64">
        <f>SUM(G100:G109)</f>
        <v>0</v>
      </c>
      <c r="H110" s="74">
        <f>SUM(C110:G110)</f>
        <v>500</v>
      </c>
      <c r="I110" s="45">
        <f t="shared" si="17"/>
        <v>1</v>
      </c>
    </row>
    <row r="111" spans="1:29" s="2" customFormat="1" ht="14.25" thickBot="1" thickTop="1">
      <c r="A111" s="4"/>
      <c r="B111" s="5"/>
      <c r="C111" s="6"/>
      <c r="D111" s="6"/>
      <c r="E111" s="6"/>
      <c r="F111" s="6"/>
      <c r="G111" s="6"/>
      <c r="H111" s="6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:9" ht="15.75">
      <c r="A112" s="171" t="s">
        <v>89</v>
      </c>
      <c r="B112" s="172"/>
      <c r="C112" s="55" t="s">
        <v>95</v>
      </c>
      <c r="D112" s="55" t="s">
        <v>101</v>
      </c>
      <c r="E112" s="55" t="s">
        <v>96</v>
      </c>
      <c r="F112" s="55" t="s">
        <v>97</v>
      </c>
      <c r="G112" s="55" t="s">
        <v>98</v>
      </c>
      <c r="H112" s="55" t="s">
        <v>88</v>
      </c>
      <c r="I112" s="56" t="s">
        <v>103</v>
      </c>
    </row>
    <row r="113" spans="1:9" ht="15" outlineLevel="1">
      <c r="A113" s="82"/>
      <c r="B113" s="33" t="s">
        <v>85</v>
      </c>
      <c r="C113" s="15"/>
      <c r="D113" s="15"/>
      <c r="E113" s="15">
        <v>70</v>
      </c>
      <c r="F113" s="15"/>
      <c r="G113" s="15"/>
      <c r="H113" s="77">
        <f aca="true" t="shared" si="18" ref="H113:H118">SUM(C113:F113)</f>
        <v>70</v>
      </c>
      <c r="I113" s="45">
        <f>H113/H$119</f>
        <v>0.28</v>
      </c>
    </row>
    <row r="114" spans="1:9" ht="15" outlineLevel="1">
      <c r="A114" s="68"/>
      <c r="B114" s="34" t="s">
        <v>83</v>
      </c>
      <c r="C114" s="15"/>
      <c r="D114" s="15"/>
      <c r="E114" s="15">
        <v>100</v>
      </c>
      <c r="F114" s="15"/>
      <c r="G114" s="15"/>
      <c r="H114" s="77">
        <f t="shared" si="18"/>
        <v>100</v>
      </c>
      <c r="I114" s="45">
        <f aca="true" t="shared" si="19" ref="I114:I119">H114/H$119</f>
        <v>0.4</v>
      </c>
    </row>
    <row r="115" spans="1:9" ht="15">
      <c r="A115" s="68"/>
      <c r="B115" s="34" t="s">
        <v>84</v>
      </c>
      <c r="C115" s="15"/>
      <c r="D115" s="15"/>
      <c r="E115" s="15"/>
      <c r="F115" s="15"/>
      <c r="G115" s="15"/>
      <c r="H115" s="77">
        <f t="shared" si="18"/>
        <v>0</v>
      </c>
      <c r="I115" s="45">
        <f t="shared" si="19"/>
        <v>0</v>
      </c>
    </row>
    <row r="116" spans="1:9" ht="15">
      <c r="A116" s="68"/>
      <c r="B116" s="34" t="s">
        <v>14</v>
      </c>
      <c r="C116" s="15"/>
      <c r="D116" s="15"/>
      <c r="E116" s="15"/>
      <c r="F116" s="15"/>
      <c r="G116" s="15"/>
      <c r="H116" s="77">
        <f t="shared" si="18"/>
        <v>0</v>
      </c>
      <c r="I116" s="45">
        <f t="shared" si="19"/>
        <v>0</v>
      </c>
    </row>
    <row r="117" spans="1:9" ht="15">
      <c r="A117" s="68"/>
      <c r="B117" s="34" t="s">
        <v>86</v>
      </c>
      <c r="C117" s="15"/>
      <c r="D117" s="15"/>
      <c r="E117" s="15">
        <v>80</v>
      </c>
      <c r="F117" s="15"/>
      <c r="G117" s="15"/>
      <c r="H117" s="77">
        <f t="shared" si="18"/>
        <v>80</v>
      </c>
      <c r="I117" s="45">
        <f t="shared" si="19"/>
        <v>0.32</v>
      </c>
    </row>
    <row r="118" spans="1:9" ht="15">
      <c r="A118" s="68"/>
      <c r="B118" s="34" t="s">
        <v>87</v>
      </c>
      <c r="C118" s="15"/>
      <c r="D118" s="15"/>
      <c r="E118" s="15"/>
      <c r="F118" s="15"/>
      <c r="G118" s="15"/>
      <c r="H118" s="77">
        <f t="shared" si="18"/>
        <v>0</v>
      </c>
      <c r="I118" s="45">
        <f t="shared" si="19"/>
        <v>0</v>
      </c>
    </row>
    <row r="119" spans="1:9" ht="16.5" thickBot="1">
      <c r="A119" s="63"/>
      <c r="B119" s="79" t="s">
        <v>88</v>
      </c>
      <c r="C119" s="80">
        <f>SUM(C113:C118)</f>
        <v>0</v>
      </c>
      <c r="D119" s="80">
        <f>SUM(D113:D118)</f>
        <v>0</v>
      </c>
      <c r="E119" s="80">
        <f>SUM(E113:E118)</f>
        <v>250</v>
      </c>
      <c r="F119" s="80">
        <f>SUM(F113:F118)</f>
        <v>0</v>
      </c>
      <c r="G119" s="80">
        <f>SUM(G113:G118)</f>
        <v>0</v>
      </c>
      <c r="H119" s="78">
        <f>SUM(C119:G119)</f>
        <v>250</v>
      </c>
      <c r="I119" s="45">
        <f t="shared" si="19"/>
        <v>1</v>
      </c>
    </row>
    <row r="120" spans="1:9" ht="13.5" thickTop="1">
      <c r="A120" s="10"/>
      <c r="B120" s="11"/>
      <c r="C120" s="11"/>
      <c r="D120" s="11"/>
      <c r="E120" s="11"/>
      <c r="F120" s="11"/>
      <c r="G120" s="11"/>
      <c r="H120" s="11"/>
      <c r="I120" s="48"/>
    </row>
    <row r="121" spans="1:9" s="2" customFormat="1" ht="7.5" customHeight="1">
      <c r="A121" s="5"/>
      <c r="B121" s="7"/>
      <c r="C121" s="4"/>
      <c r="D121" s="4"/>
      <c r="E121" s="4"/>
      <c r="F121" s="4"/>
      <c r="G121" s="4"/>
      <c r="H121" s="4"/>
      <c r="I121" s="48"/>
    </row>
    <row r="122" spans="1:13" ht="24.75" customHeight="1" thickBot="1">
      <c r="A122" s="100"/>
      <c r="B122" s="100" t="s">
        <v>45</v>
      </c>
      <c r="C122" s="101" t="s">
        <v>0</v>
      </c>
      <c r="D122" s="16"/>
      <c r="E122" s="16"/>
      <c r="F122" s="16"/>
      <c r="G122" s="16"/>
      <c r="H122" s="16"/>
      <c r="I122" s="48"/>
      <c r="J122" s="17"/>
      <c r="K122" s="17"/>
      <c r="L122" s="17"/>
      <c r="M122" s="17"/>
    </row>
    <row r="123" spans="1:13" ht="16.5" customHeight="1" outlineLevel="1">
      <c r="A123" s="173" t="s">
        <v>18</v>
      </c>
      <c r="B123" s="174"/>
      <c r="C123" s="102">
        <f>E13</f>
        <v>8830</v>
      </c>
      <c r="D123" s="18"/>
      <c r="E123" s="18"/>
      <c r="F123" s="18"/>
      <c r="G123" s="18"/>
      <c r="H123" s="18"/>
      <c r="J123" s="17"/>
      <c r="K123" s="17"/>
      <c r="L123" s="17"/>
      <c r="M123" s="17"/>
    </row>
    <row r="124" spans="1:13" ht="15.75" customHeight="1" outlineLevel="1">
      <c r="A124" s="175" t="s">
        <v>20</v>
      </c>
      <c r="B124" s="176"/>
      <c r="C124" s="105">
        <f>SUM(H24,H40,H51,H66,H78,H89,H97,H110,H119)</f>
        <v>8803</v>
      </c>
      <c r="D124" s="18"/>
      <c r="E124" s="18"/>
      <c r="F124" s="18"/>
      <c r="G124" s="18"/>
      <c r="H124" s="18"/>
      <c r="I124" s="17"/>
      <c r="J124" s="17"/>
      <c r="K124" s="17"/>
      <c r="L124" s="17"/>
      <c r="M124" s="17"/>
    </row>
    <row r="125" spans="1:13" ht="16.5" customHeight="1" outlineLevel="1">
      <c r="A125" s="177" t="s">
        <v>22</v>
      </c>
      <c r="B125" s="178"/>
      <c r="C125" s="103">
        <f>C123-C124</f>
        <v>27</v>
      </c>
      <c r="D125" s="18"/>
      <c r="E125" s="18"/>
      <c r="F125" s="18"/>
      <c r="G125" s="18"/>
      <c r="H125" s="19"/>
      <c r="I125" s="17"/>
      <c r="J125" s="17"/>
      <c r="K125" s="17"/>
      <c r="L125" s="17"/>
      <c r="M125" s="17"/>
    </row>
    <row r="126" spans="1:13" ht="18.75" customHeight="1" thickBot="1">
      <c r="A126" s="179" t="s">
        <v>126</v>
      </c>
      <c r="B126" s="180"/>
      <c r="C126" s="104">
        <f>Janeiro!C125+Fevereiro!C125+Março!C125</f>
        <v>81</v>
      </c>
      <c r="D126" s="18"/>
      <c r="E126" s="18"/>
      <c r="F126" s="18"/>
      <c r="G126" s="18"/>
      <c r="H126" s="19"/>
      <c r="I126" s="17"/>
      <c r="J126" s="17"/>
      <c r="K126" s="17"/>
      <c r="L126" s="17"/>
      <c r="M126" s="17"/>
    </row>
    <row r="127" spans="1:13" s="2" customFormat="1" ht="12.75" customHeight="1">
      <c r="A127" s="10"/>
      <c r="B127" s="11"/>
      <c r="C127" s="11"/>
      <c r="D127" s="11"/>
      <c r="E127" s="11"/>
      <c r="F127" s="11"/>
      <c r="G127" s="11"/>
      <c r="H127" s="11"/>
      <c r="I127" s="17"/>
      <c r="J127" s="17"/>
      <c r="K127" s="17"/>
      <c r="L127" s="17"/>
      <c r="M127" s="17"/>
    </row>
    <row r="129" spans="2:3" ht="15.75">
      <c r="B129" s="110" t="s">
        <v>43</v>
      </c>
      <c r="C129" s="111"/>
    </row>
    <row r="130" spans="2:3" ht="15.75">
      <c r="B130" s="117" t="s">
        <v>37</v>
      </c>
      <c r="C130" s="118">
        <f>E13</f>
        <v>8830</v>
      </c>
    </row>
    <row r="131" spans="2:3" ht="15.75">
      <c r="B131" s="112" t="s">
        <v>79</v>
      </c>
      <c r="C131" s="118">
        <f>H24</f>
        <v>2750</v>
      </c>
    </row>
    <row r="132" spans="2:3" ht="15.75">
      <c r="B132" s="112" t="s">
        <v>5</v>
      </c>
      <c r="C132" s="118">
        <f>H40</f>
        <v>2895</v>
      </c>
    </row>
    <row r="133" spans="2:3" ht="15.75">
      <c r="B133" s="112" t="s">
        <v>10</v>
      </c>
      <c r="C133" s="118">
        <f>H51</f>
        <v>600</v>
      </c>
    </row>
    <row r="134" spans="2:3" ht="15.75">
      <c r="B134" s="112" t="s">
        <v>90</v>
      </c>
      <c r="C134" s="118">
        <f>H66</f>
        <v>555</v>
      </c>
    </row>
    <row r="135" spans="2:3" ht="15.75">
      <c r="B135" s="112" t="s">
        <v>91</v>
      </c>
      <c r="C135" s="118">
        <f>H78</f>
        <v>545</v>
      </c>
    </row>
    <row r="136" spans="2:3" ht="15.75">
      <c r="B136" s="112" t="s">
        <v>28</v>
      </c>
      <c r="C136" s="118">
        <f>H89</f>
        <v>508</v>
      </c>
    </row>
    <row r="137" spans="2:16" ht="15.75">
      <c r="B137" s="112" t="s">
        <v>74</v>
      </c>
      <c r="C137" s="118">
        <f>H97</f>
        <v>200</v>
      </c>
      <c r="G137" s="52"/>
      <c r="H137" s="52"/>
      <c r="I137" s="11"/>
      <c r="J137" s="11"/>
      <c r="K137" s="11"/>
      <c r="L137" s="11"/>
      <c r="M137" s="11"/>
      <c r="N137" s="11"/>
      <c r="O137" s="11"/>
      <c r="P137" s="17"/>
    </row>
    <row r="138" spans="2:16" ht="15.75">
      <c r="B138" s="112" t="s">
        <v>34</v>
      </c>
      <c r="C138" s="118">
        <f>H110</f>
        <v>500</v>
      </c>
      <c r="G138" s="5"/>
      <c r="H138" s="5"/>
      <c r="I138" s="53"/>
      <c r="J138" s="53"/>
      <c r="K138" s="53"/>
      <c r="L138" s="53"/>
      <c r="M138" s="53"/>
      <c r="N138" s="53"/>
      <c r="O138" s="54"/>
      <c r="P138" s="17"/>
    </row>
    <row r="139" spans="2:16" ht="15.75">
      <c r="B139" s="112" t="s">
        <v>89</v>
      </c>
      <c r="C139" s="114">
        <f>H119</f>
        <v>250</v>
      </c>
      <c r="G139" s="5"/>
      <c r="H139" s="5"/>
      <c r="I139" s="53"/>
      <c r="J139" s="53"/>
      <c r="K139" s="53"/>
      <c r="L139" s="53"/>
      <c r="M139" s="53"/>
      <c r="N139" s="53"/>
      <c r="O139" s="54"/>
      <c r="P139" s="17"/>
    </row>
    <row r="140" spans="2:16" ht="15.75">
      <c r="B140" s="115" t="s">
        <v>44</v>
      </c>
      <c r="C140" s="116"/>
      <c r="D140" s="13"/>
      <c r="G140" s="5"/>
      <c r="H140" s="5"/>
      <c r="I140" s="53"/>
      <c r="J140" s="53"/>
      <c r="K140" s="53"/>
      <c r="L140" s="53"/>
      <c r="M140" s="53"/>
      <c r="N140" s="53"/>
      <c r="O140" s="54"/>
      <c r="P140" s="17"/>
    </row>
    <row r="141" spans="4:16" ht="15">
      <c r="D141" s="13"/>
      <c r="G141" s="10"/>
      <c r="H141" s="11"/>
      <c r="I141" s="11"/>
      <c r="J141" s="11"/>
      <c r="K141" s="11"/>
      <c r="L141" s="11"/>
      <c r="M141" s="11"/>
      <c r="N141" s="11"/>
      <c r="O141" s="11"/>
      <c r="P141" s="17"/>
    </row>
    <row r="142" spans="3:4" ht="15">
      <c r="C142" s="12"/>
      <c r="D142" s="13"/>
    </row>
    <row r="143" ht="15">
      <c r="D143" s="13"/>
    </row>
    <row r="144" ht="15">
      <c r="D144" s="13"/>
    </row>
    <row r="145" ht="15">
      <c r="D145" s="13"/>
    </row>
    <row r="146" ht="15">
      <c r="D146" s="13"/>
    </row>
    <row r="147" ht="15">
      <c r="D147" s="13"/>
    </row>
    <row r="148" spans="4:6" ht="15">
      <c r="D148" s="51"/>
      <c r="E148" s="12"/>
      <c r="F148" s="12"/>
    </row>
    <row r="151" ht="12.75">
      <c r="C151" s="8"/>
    </row>
    <row r="152" ht="12.75">
      <c r="B152" s="14"/>
    </row>
  </sheetData>
  <sheetProtection/>
  <mergeCells count="16">
    <mergeCell ref="C1:I4"/>
    <mergeCell ref="A4:B4"/>
    <mergeCell ref="A6:B6"/>
    <mergeCell ref="A15:B15"/>
    <mergeCell ref="A26:B26"/>
    <mergeCell ref="A42:B42"/>
    <mergeCell ref="A123:B123"/>
    <mergeCell ref="A124:B124"/>
    <mergeCell ref="A125:B125"/>
    <mergeCell ref="A126:B126"/>
    <mergeCell ref="A53:B53"/>
    <mergeCell ref="A68:B68"/>
    <mergeCell ref="A80:B80"/>
    <mergeCell ref="A91:B91"/>
    <mergeCell ref="A99:B99"/>
    <mergeCell ref="A112:B112"/>
  </mergeCells>
  <printOptions horizontalCentered="1"/>
  <pageMargins left="0.2" right="0.2" top="0.24" bottom="0.29" header="0.17" footer="0.21"/>
  <pageSetup horizontalDpi="360" verticalDpi="360" orientation="landscape" scale="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C152"/>
  <sheetViews>
    <sheetView showGridLines="0" zoomScalePageLayoutView="0" workbookViewId="0" topLeftCell="A1">
      <pane xSplit="2" ySplit="4" topLeftCell="C12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" sqref="C1:I4"/>
    </sheetView>
  </sheetViews>
  <sheetFormatPr defaultColWidth="11.57421875" defaultRowHeight="12.75" outlineLevelRow="1"/>
  <cols>
    <col min="1" max="1" width="8.28125" style="0" customWidth="1"/>
    <col min="2" max="2" width="45.421875" style="0" customWidth="1"/>
    <col min="3" max="3" width="12.421875" style="0" bestFit="1" customWidth="1"/>
    <col min="4" max="4" width="20.421875" style="0" customWidth="1"/>
    <col min="5" max="5" width="20.8515625" style="0" customWidth="1"/>
    <col min="6" max="6" width="19.421875" style="0" customWidth="1"/>
    <col min="7" max="7" width="33.421875" style="0" customWidth="1"/>
    <col min="8" max="8" width="11.28125" style="0" bestFit="1" customWidth="1"/>
    <col min="9" max="9" width="13.00390625" style="0" customWidth="1"/>
    <col min="10" max="10" width="2.7109375" style="0" customWidth="1"/>
    <col min="11" max="11" width="3.7109375" style="0" customWidth="1"/>
    <col min="12" max="16384" width="11.421875" style="0" customWidth="1"/>
  </cols>
  <sheetData>
    <row r="1" spans="1:9" s="3" customFormat="1" ht="33" customHeight="1">
      <c r="A1" s="61"/>
      <c r="B1" s="62"/>
      <c r="C1" s="168" t="s">
        <v>143</v>
      </c>
      <c r="D1" s="168"/>
      <c r="E1" s="168"/>
      <c r="F1" s="168"/>
      <c r="G1" s="168"/>
      <c r="H1" s="168"/>
      <c r="I1" s="168"/>
    </row>
    <row r="2" spans="1:9" s="3" customFormat="1" ht="25.5">
      <c r="A2" s="61"/>
      <c r="B2" s="62"/>
      <c r="C2" s="168"/>
      <c r="D2" s="168"/>
      <c r="E2" s="168"/>
      <c r="F2" s="168"/>
      <c r="G2" s="168"/>
      <c r="H2" s="168"/>
      <c r="I2" s="168"/>
    </row>
    <row r="3" spans="1:9" s="3" customFormat="1" ht="27" customHeight="1">
      <c r="A3" s="61"/>
      <c r="B3" s="62"/>
      <c r="C3" s="168"/>
      <c r="D3" s="168"/>
      <c r="E3" s="168"/>
      <c r="F3" s="168"/>
      <c r="G3" s="168"/>
      <c r="H3" s="168"/>
      <c r="I3" s="168"/>
    </row>
    <row r="4" spans="1:9" s="3" customFormat="1" ht="33.75" customHeight="1">
      <c r="A4" s="181" t="s">
        <v>115</v>
      </c>
      <c r="B4" s="181"/>
      <c r="C4" s="168"/>
      <c r="D4" s="168"/>
      <c r="E4" s="168"/>
      <c r="F4" s="168"/>
      <c r="G4" s="168"/>
      <c r="H4" s="168"/>
      <c r="I4" s="168"/>
    </row>
    <row r="5" spans="1:9" s="3" customFormat="1" ht="15.75" customHeight="1" thickBot="1">
      <c r="A5" s="59"/>
      <c r="B5" s="58"/>
      <c r="C5" s="60"/>
      <c r="D5" s="60"/>
      <c r="E5" s="60"/>
      <c r="F5" s="60"/>
      <c r="G5" s="60"/>
      <c r="H5" s="58"/>
      <c r="I5" s="60"/>
    </row>
    <row r="6" spans="1:25" s="1" customFormat="1" ht="16.5" thickBot="1">
      <c r="A6" s="182" t="s">
        <v>37</v>
      </c>
      <c r="B6" s="183"/>
      <c r="C6" s="92" t="s">
        <v>95</v>
      </c>
      <c r="D6" s="93" t="s">
        <v>102</v>
      </c>
      <c r="E6" s="93" t="s">
        <v>88</v>
      </c>
      <c r="F6" s="94" t="s">
        <v>103</v>
      </c>
      <c r="G6" s="27"/>
      <c r="I6"/>
      <c r="J6"/>
      <c r="K6"/>
      <c r="Q6"/>
      <c r="R6"/>
      <c r="S6"/>
      <c r="T6"/>
      <c r="U6"/>
      <c r="V6"/>
      <c r="W6"/>
      <c r="X6"/>
      <c r="Y6"/>
    </row>
    <row r="7" spans="1:7" ht="15" outlineLevel="1">
      <c r="A7" s="57"/>
      <c r="B7" s="33" t="s">
        <v>38</v>
      </c>
      <c r="C7" s="29"/>
      <c r="D7" s="29">
        <v>8000</v>
      </c>
      <c r="E7" s="84">
        <f aca="true" t="shared" si="0" ref="E7:E12">SUM(C7:D7)</f>
        <v>8000</v>
      </c>
      <c r="F7" s="95">
        <f aca="true" t="shared" si="1" ref="F7:F12">E7/E$13</f>
        <v>0.9060022650056625</v>
      </c>
      <c r="G7" s="28"/>
    </row>
    <row r="8" spans="1:7" ht="15" outlineLevel="1">
      <c r="A8" s="57"/>
      <c r="B8" s="34" t="s">
        <v>1</v>
      </c>
      <c r="C8" s="21"/>
      <c r="D8" s="21"/>
      <c r="E8" s="85">
        <f t="shared" si="0"/>
        <v>0</v>
      </c>
      <c r="F8" s="96">
        <f t="shared" si="1"/>
        <v>0</v>
      </c>
      <c r="G8" s="26"/>
    </row>
    <row r="9" spans="1:7" ht="15" outlineLevel="1">
      <c r="A9" s="57"/>
      <c r="B9" s="34" t="s">
        <v>2</v>
      </c>
      <c r="C9" s="21"/>
      <c r="D9" s="21"/>
      <c r="E9" s="85">
        <f t="shared" si="0"/>
        <v>0</v>
      </c>
      <c r="F9" s="96">
        <f t="shared" si="1"/>
        <v>0</v>
      </c>
      <c r="G9" s="26"/>
    </row>
    <row r="10" spans="1:7" ht="15" outlineLevel="1">
      <c r="A10" s="57"/>
      <c r="B10" s="34" t="s">
        <v>47</v>
      </c>
      <c r="C10" s="21">
        <v>800</v>
      </c>
      <c r="D10" s="21">
        <v>30</v>
      </c>
      <c r="E10" s="85">
        <f t="shared" si="0"/>
        <v>830</v>
      </c>
      <c r="F10" s="96">
        <f t="shared" si="1"/>
        <v>0.09399773499433749</v>
      </c>
      <c r="G10" s="26"/>
    </row>
    <row r="11" spans="1:7" ht="15" outlineLevel="1">
      <c r="A11" s="57"/>
      <c r="B11" s="34" t="s">
        <v>3</v>
      </c>
      <c r="C11" s="21"/>
      <c r="D11" s="21"/>
      <c r="E11" s="85">
        <f t="shared" si="0"/>
        <v>0</v>
      </c>
      <c r="F11" s="96">
        <f t="shared" si="1"/>
        <v>0</v>
      </c>
      <c r="G11" s="97"/>
    </row>
    <row r="12" spans="1:7" ht="45" outlineLevel="1">
      <c r="A12" s="57"/>
      <c r="B12" s="35" t="s">
        <v>104</v>
      </c>
      <c r="C12" s="21"/>
      <c r="D12" s="21"/>
      <c r="E12" s="85">
        <f t="shared" si="0"/>
        <v>0</v>
      </c>
      <c r="F12" s="96">
        <f t="shared" si="1"/>
        <v>0</v>
      </c>
      <c r="G12" s="26"/>
    </row>
    <row r="13" spans="1:8" ht="16.5" outlineLevel="1" thickBot="1">
      <c r="A13" s="121"/>
      <c r="B13" s="66" t="s">
        <v>99</v>
      </c>
      <c r="C13" s="65">
        <f>SUM(C7:C12)</f>
        <v>800</v>
      </c>
      <c r="D13" s="65">
        <f>SUM(D7:D12)</f>
        <v>8030</v>
      </c>
      <c r="E13" s="67">
        <f>SUM(C13:D13)</f>
        <v>8830</v>
      </c>
      <c r="F13" s="50">
        <v>1</v>
      </c>
      <c r="G13" s="25"/>
      <c r="H13" s="17"/>
    </row>
    <row r="14" spans="1:8" ht="14.25" outlineLevel="1" thickBot="1" thickTop="1">
      <c r="A14" s="5"/>
      <c r="B14" s="10"/>
      <c r="C14" s="24"/>
      <c r="D14" s="24"/>
      <c r="E14" s="24"/>
      <c r="F14" s="25"/>
      <c r="G14" s="25"/>
      <c r="H14" s="25"/>
    </row>
    <row r="15" spans="1:25" s="1" customFormat="1" ht="15.75">
      <c r="A15" s="171" t="s">
        <v>79</v>
      </c>
      <c r="B15" s="172"/>
      <c r="C15" s="55" t="s">
        <v>95</v>
      </c>
      <c r="D15" s="55" t="s">
        <v>101</v>
      </c>
      <c r="E15" s="55" t="s">
        <v>96</v>
      </c>
      <c r="F15" s="55" t="s">
        <v>97</v>
      </c>
      <c r="G15" s="55" t="s">
        <v>98</v>
      </c>
      <c r="H15" s="69" t="s">
        <v>88</v>
      </c>
      <c r="I15" s="56" t="s">
        <v>103</v>
      </c>
      <c r="J15"/>
      <c r="K15"/>
      <c r="Q15"/>
      <c r="R15"/>
      <c r="S15"/>
      <c r="T15"/>
      <c r="U15"/>
      <c r="V15"/>
      <c r="W15"/>
      <c r="X15"/>
      <c r="Y15"/>
    </row>
    <row r="16" spans="1:9" ht="15" outlineLevel="1">
      <c r="A16" s="57"/>
      <c r="B16" s="33" t="s">
        <v>123</v>
      </c>
      <c r="C16" s="41"/>
      <c r="D16" s="42">
        <v>2000</v>
      </c>
      <c r="E16" s="42"/>
      <c r="F16" s="42"/>
      <c r="G16" s="42"/>
      <c r="H16" s="83">
        <f>SUM(C16:G16)</f>
        <v>2000</v>
      </c>
      <c r="I16" s="45">
        <f aca="true" t="shared" si="2" ref="I16:I23">H16/H$24</f>
        <v>0.7272727272727273</v>
      </c>
    </row>
    <row r="17" spans="1:9" ht="15" outlineLevel="1">
      <c r="A17" s="57"/>
      <c r="B17" s="34" t="s">
        <v>72</v>
      </c>
      <c r="C17" s="43"/>
      <c r="D17" s="43"/>
      <c r="E17" s="43"/>
      <c r="F17" s="43"/>
      <c r="G17" s="43"/>
      <c r="H17" s="83">
        <f aca="true" t="shared" si="3" ref="H17:H23">SUM(C17:G17)</f>
        <v>0</v>
      </c>
      <c r="I17" s="45">
        <f t="shared" si="2"/>
        <v>0</v>
      </c>
    </row>
    <row r="18" spans="1:9" ht="15" outlineLevel="1">
      <c r="A18" s="57"/>
      <c r="B18" s="34" t="s">
        <v>121</v>
      </c>
      <c r="C18" s="43"/>
      <c r="D18" s="43"/>
      <c r="E18" s="43"/>
      <c r="F18" s="43"/>
      <c r="G18" s="43"/>
      <c r="H18" s="83">
        <f t="shared" si="3"/>
        <v>0</v>
      </c>
      <c r="I18" s="45">
        <f t="shared" si="2"/>
        <v>0</v>
      </c>
    </row>
    <row r="19" spans="1:9" ht="15" outlineLevel="1">
      <c r="A19" s="57"/>
      <c r="B19" s="34" t="s">
        <v>122</v>
      </c>
      <c r="C19" s="43"/>
      <c r="D19" s="43">
        <v>500</v>
      </c>
      <c r="E19" s="43"/>
      <c r="F19" s="43"/>
      <c r="G19" s="43"/>
      <c r="H19" s="83">
        <f t="shared" si="3"/>
        <v>500</v>
      </c>
      <c r="I19" s="45">
        <f>H19/H$24</f>
        <v>0.18181818181818182</v>
      </c>
    </row>
    <row r="20" spans="1:9" ht="15" outlineLevel="1">
      <c r="A20" s="57"/>
      <c r="B20" s="34" t="s">
        <v>73</v>
      </c>
      <c r="C20" s="43"/>
      <c r="D20" s="43"/>
      <c r="E20" s="43"/>
      <c r="F20" s="43"/>
      <c r="G20" s="43"/>
      <c r="H20" s="83">
        <f t="shared" si="3"/>
        <v>0</v>
      </c>
      <c r="I20" s="45">
        <f t="shared" si="2"/>
        <v>0</v>
      </c>
    </row>
    <row r="21" spans="1:9" ht="15" outlineLevel="1">
      <c r="A21" s="57"/>
      <c r="B21" s="34" t="s">
        <v>105</v>
      </c>
      <c r="C21" s="43">
        <v>20</v>
      </c>
      <c r="D21" s="43">
        <v>200</v>
      </c>
      <c r="E21" s="43"/>
      <c r="F21" s="43"/>
      <c r="G21" s="43"/>
      <c r="H21" s="83">
        <f t="shared" si="3"/>
        <v>220</v>
      </c>
      <c r="I21" s="45">
        <f t="shared" si="2"/>
        <v>0.08</v>
      </c>
    </row>
    <row r="22" spans="1:9" ht="15" outlineLevel="1">
      <c r="A22" s="57"/>
      <c r="B22" s="34" t="s">
        <v>125</v>
      </c>
      <c r="C22" s="43"/>
      <c r="D22" s="43">
        <v>30</v>
      </c>
      <c r="E22" s="43"/>
      <c r="G22" s="43"/>
      <c r="H22" s="83">
        <f t="shared" si="3"/>
        <v>30</v>
      </c>
      <c r="I22" s="45">
        <f t="shared" si="2"/>
        <v>0.01090909090909091</v>
      </c>
    </row>
    <row r="23" spans="1:12" ht="15" outlineLevel="1">
      <c r="A23" s="57"/>
      <c r="B23" s="36" t="s">
        <v>124</v>
      </c>
      <c r="C23" s="44"/>
      <c r="D23" s="44"/>
      <c r="E23" s="44"/>
      <c r="F23" s="44"/>
      <c r="G23" s="44"/>
      <c r="H23" s="83">
        <f t="shared" si="3"/>
        <v>0</v>
      </c>
      <c r="I23" s="45">
        <f t="shared" si="2"/>
        <v>0</v>
      </c>
      <c r="L23" s="98"/>
    </row>
    <row r="24" spans="1:9" ht="15.75" outlineLevel="1" thickBot="1">
      <c r="A24" s="63"/>
      <c r="B24" s="64" t="s">
        <v>88</v>
      </c>
      <c r="C24" s="65">
        <f>SUM(C16:C23)</f>
        <v>20</v>
      </c>
      <c r="D24" s="65">
        <f>SUM(D16:D23)</f>
        <v>2730</v>
      </c>
      <c r="E24" s="65">
        <f>SUM(E16:E23)</f>
        <v>0</v>
      </c>
      <c r="F24" s="65">
        <f>SUM(F16:F23)</f>
        <v>0</v>
      </c>
      <c r="G24" s="65">
        <f>SUM(G16:G23)</f>
        <v>0</v>
      </c>
      <c r="H24" s="83">
        <f>SUM(C24:G24)</f>
        <v>2750</v>
      </c>
      <c r="I24" s="47">
        <f>H24/H$24</f>
        <v>1</v>
      </c>
    </row>
    <row r="25" spans="1:8" ht="14.25" outlineLevel="1" thickBot="1" thickTop="1">
      <c r="A25" s="2"/>
      <c r="B25" s="2"/>
      <c r="C25" s="22"/>
      <c r="D25" s="22"/>
      <c r="E25" s="22"/>
      <c r="F25" s="40"/>
      <c r="G25" s="22"/>
      <c r="H25" s="22"/>
    </row>
    <row r="26" spans="1:9" ht="15.75" outlineLevel="1">
      <c r="A26" s="171" t="s">
        <v>5</v>
      </c>
      <c r="B26" s="172"/>
      <c r="C26" s="55" t="s">
        <v>95</v>
      </c>
      <c r="D26" s="55" t="s">
        <v>101</v>
      </c>
      <c r="E26" s="55" t="s">
        <v>96</v>
      </c>
      <c r="F26" s="55" t="s">
        <v>97</v>
      </c>
      <c r="G26" s="55" t="s">
        <v>98</v>
      </c>
      <c r="H26" s="69" t="s">
        <v>88</v>
      </c>
      <c r="I26" s="56" t="s">
        <v>103</v>
      </c>
    </row>
    <row r="27" spans="1:9" ht="15" outlineLevel="1">
      <c r="A27" s="68"/>
      <c r="B27" s="33" t="s">
        <v>6</v>
      </c>
      <c r="C27" s="29"/>
      <c r="D27" s="29">
        <v>500</v>
      </c>
      <c r="E27" s="29"/>
      <c r="F27" s="29"/>
      <c r="G27" s="29"/>
      <c r="H27" s="70">
        <f>SUM(C27:G27)</f>
        <v>500</v>
      </c>
      <c r="I27" s="45">
        <f>H27/H$40</f>
        <v>0.17271157167530224</v>
      </c>
    </row>
    <row r="28" spans="1:9" ht="15" outlineLevel="1">
      <c r="A28" s="68"/>
      <c r="B28" s="34" t="s">
        <v>7</v>
      </c>
      <c r="D28" s="21">
        <v>250</v>
      </c>
      <c r="E28" s="21"/>
      <c r="F28" s="21"/>
      <c r="G28" s="21"/>
      <c r="H28" s="70">
        <f aca="true" t="shared" si="4" ref="H28:H39">SUM(C28:G28)</f>
        <v>250</v>
      </c>
      <c r="I28" s="45">
        <f aca="true" t="shared" si="5" ref="I28:I40">H28/H$40</f>
        <v>0.08635578583765112</v>
      </c>
    </row>
    <row r="29" spans="1:9" ht="15" outlineLevel="1">
      <c r="A29" s="68"/>
      <c r="B29" s="34" t="s">
        <v>52</v>
      </c>
      <c r="C29" s="21"/>
      <c r="D29" s="21">
        <v>280</v>
      </c>
      <c r="E29" s="21"/>
      <c r="F29" s="21"/>
      <c r="G29" s="21"/>
      <c r="H29" s="70">
        <f t="shared" si="4"/>
        <v>280</v>
      </c>
      <c r="I29" s="45">
        <f t="shared" si="5"/>
        <v>0.09671848013816926</v>
      </c>
    </row>
    <row r="30" spans="1:9" ht="15">
      <c r="A30" s="68"/>
      <c r="B30" s="34" t="s">
        <v>8</v>
      </c>
      <c r="C30" s="21"/>
      <c r="D30" s="21">
        <v>120</v>
      </c>
      <c r="E30" s="21"/>
      <c r="F30" s="21"/>
      <c r="G30" s="21"/>
      <c r="H30" s="70">
        <f t="shared" si="4"/>
        <v>120</v>
      </c>
      <c r="I30" s="45">
        <f t="shared" si="5"/>
        <v>0.04145077720207254</v>
      </c>
    </row>
    <row r="31" spans="1:25" s="1" customFormat="1" ht="15">
      <c r="A31" s="68"/>
      <c r="B31" s="34" t="s">
        <v>46</v>
      </c>
      <c r="C31" s="21"/>
      <c r="D31" s="21">
        <v>30</v>
      </c>
      <c r="E31" s="21"/>
      <c r="F31" s="21"/>
      <c r="G31" s="21"/>
      <c r="H31" s="70">
        <f t="shared" si="4"/>
        <v>30</v>
      </c>
      <c r="I31" s="45">
        <f t="shared" si="5"/>
        <v>0.010362694300518135</v>
      </c>
      <c r="J31"/>
      <c r="K31"/>
      <c r="L31"/>
      <c r="M31"/>
      <c r="V31"/>
      <c r="W31"/>
      <c r="X31"/>
      <c r="Y31"/>
    </row>
    <row r="32" spans="1:9" ht="15" outlineLevel="1">
      <c r="A32" s="68"/>
      <c r="B32" s="34" t="s">
        <v>93</v>
      </c>
      <c r="C32" s="21"/>
      <c r="D32" s="21">
        <v>150</v>
      </c>
      <c r="E32" s="21" t="s">
        <v>49</v>
      </c>
      <c r="F32" s="21"/>
      <c r="G32" s="21"/>
      <c r="H32" s="70">
        <f t="shared" si="4"/>
        <v>150</v>
      </c>
      <c r="I32" s="45">
        <f t="shared" si="5"/>
        <v>0.05181347150259067</v>
      </c>
    </row>
    <row r="33" spans="1:9" ht="15" outlineLevel="1">
      <c r="A33" s="68"/>
      <c r="B33" s="34" t="s">
        <v>48</v>
      </c>
      <c r="C33" s="21"/>
      <c r="D33" s="21">
        <v>30</v>
      </c>
      <c r="E33" s="21"/>
      <c r="F33" s="21"/>
      <c r="G33" s="21"/>
      <c r="H33" s="70">
        <f t="shared" si="4"/>
        <v>30</v>
      </c>
      <c r="I33" s="45">
        <f t="shared" si="5"/>
        <v>0.010362694300518135</v>
      </c>
    </row>
    <row r="34" spans="1:9" ht="15" outlineLevel="1">
      <c r="A34" s="68"/>
      <c r="B34" s="34" t="s">
        <v>142</v>
      </c>
      <c r="C34" s="21"/>
      <c r="D34" s="21"/>
      <c r="E34" s="21">
        <v>15</v>
      </c>
      <c r="F34" s="21"/>
      <c r="G34" s="21"/>
      <c r="H34" s="70">
        <f t="shared" si="4"/>
        <v>15</v>
      </c>
      <c r="I34" s="45">
        <f t="shared" si="5"/>
        <v>0.0051813471502590676</v>
      </c>
    </row>
    <row r="35" spans="1:9" ht="15" outlineLevel="1">
      <c r="A35" s="68"/>
      <c r="B35" s="34" t="s">
        <v>54</v>
      </c>
      <c r="C35" s="30">
        <v>300</v>
      </c>
      <c r="D35" s="21"/>
      <c r="E35" s="21">
        <v>600</v>
      </c>
      <c r="F35" s="21"/>
      <c r="G35" s="21"/>
      <c r="H35" s="70">
        <f t="shared" si="4"/>
        <v>900</v>
      </c>
      <c r="I35" s="45">
        <f t="shared" si="5"/>
        <v>0.31088082901554404</v>
      </c>
    </row>
    <row r="36" spans="1:9" ht="15" outlineLevel="1">
      <c r="A36" s="68"/>
      <c r="B36" s="34" t="s">
        <v>50</v>
      </c>
      <c r="C36" s="21">
        <v>320</v>
      </c>
      <c r="D36" s="21"/>
      <c r="E36" s="21"/>
      <c r="F36" s="21"/>
      <c r="G36" s="21"/>
      <c r="H36" s="70">
        <f t="shared" si="4"/>
        <v>320</v>
      </c>
      <c r="I36" s="45">
        <f t="shared" si="5"/>
        <v>0.11053540587219343</v>
      </c>
    </row>
    <row r="37" spans="1:9" ht="15" outlineLevel="1">
      <c r="A37" s="68"/>
      <c r="B37" s="34" t="s">
        <v>9</v>
      </c>
      <c r="C37" s="21"/>
      <c r="D37" s="21"/>
      <c r="E37" s="21"/>
      <c r="F37" s="21"/>
      <c r="G37" s="21"/>
      <c r="H37" s="70">
        <f t="shared" si="4"/>
        <v>0</v>
      </c>
      <c r="I37" s="45">
        <f t="shared" si="5"/>
        <v>0</v>
      </c>
    </row>
    <row r="38" spans="1:9" ht="15" outlineLevel="1">
      <c r="A38" s="68"/>
      <c r="B38" s="34" t="s">
        <v>53</v>
      </c>
      <c r="C38" s="21"/>
      <c r="D38" s="21">
        <v>20</v>
      </c>
      <c r="E38" s="21"/>
      <c r="F38" s="21"/>
      <c r="G38" s="21"/>
      <c r="H38" s="70">
        <f t="shared" si="4"/>
        <v>20</v>
      </c>
      <c r="I38" s="45">
        <f t="shared" si="5"/>
        <v>0.0069084628670120895</v>
      </c>
    </row>
    <row r="39" spans="1:9" ht="45" outlineLevel="1">
      <c r="A39" s="68"/>
      <c r="B39" s="37" t="s">
        <v>70</v>
      </c>
      <c r="C39" s="21"/>
      <c r="D39" s="21"/>
      <c r="E39" s="21"/>
      <c r="F39" s="21">
        <v>180</v>
      </c>
      <c r="G39" s="21">
        <v>100</v>
      </c>
      <c r="H39" s="70">
        <f t="shared" si="4"/>
        <v>280</v>
      </c>
      <c r="I39" s="45">
        <f t="shared" si="5"/>
        <v>0.09671848013816926</v>
      </c>
    </row>
    <row r="40" spans="1:9" ht="16.5" outlineLevel="1" thickBot="1">
      <c r="A40" s="63"/>
      <c r="B40" s="64" t="s">
        <v>88</v>
      </c>
      <c r="C40" s="65">
        <f>SUM(C27:C39)</f>
        <v>620</v>
      </c>
      <c r="D40" s="65">
        <f>SUM(D27:D39)</f>
        <v>1380</v>
      </c>
      <c r="E40" s="65">
        <f>SUM(E27:E39)</f>
        <v>615</v>
      </c>
      <c r="F40" s="65">
        <f>SUM(F27:F39)</f>
        <v>180</v>
      </c>
      <c r="G40" s="65">
        <f>SUM(G27:G39)</f>
        <v>100</v>
      </c>
      <c r="H40" s="71">
        <f>SUM(C40:G40)</f>
        <v>2895</v>
      </c>
      <c r="I40" s="47">
        <f t="shared" si="5"/>
        <v>1</v>
      </c>
    </row>
    <row r="41" ht="14.25" thickBot="1" thickTop="1"/>
    <row r="42" spans="1:25" s="1" customFormat="1" ht="15.75">
      <c r="A42" s="169" t="s">
        <v>10</v>
      </c>
      <c r="B42" s="170"/>
      <c r="C42" s="55" t="s">
        <v>95</v>
      </c>
      <c r="D42" s="55" t="s">
        <v>101</v>
      </c>
      <c r="E42" s="55" t="s">
        <v>96</v>
      </c>
      <c r="F42" s="55" t="s">
        <v>97</v>
      </c>
      <c r="G42" s="55" t="s">
        <v>98</v>
      </c>
      <c r="H42" s="55" t="s">
        <v>88</v>
      </c>
      <c r="I42" s="56" t="s">
        <v>103</v>
      </c>
      <c r="J42"/>
      <c r="K42"/>
      <c r="L42"/>
      <c r="M42"/>
      <c r="V42"/>
      <c r="W42"/>
      <c r="X42"/>
      <c r="Y42"/>
    </row>
    <row r="43" spans="1:9" ht="15" outlineLevel="1">
      <c r="A43" s="68"/>
      <c r="B43" s="33" t="s">
        <v>11</v>
      </c>
      <c r="C43" s="31"/>
      <c r="D43" s="31">
        <v>300</v>
      </c>
      <c r="E43" s="31"/>
      <c r="F43" s="31"/>
      <c r="G43" s="31"/>
      <c r="H43" s="72">
        <f aca="true" t="shared" si="6" ref="H43:H51">SUM(C43:G43)</f>
        <v>300</v>
      </c>
      <c r="I43" s="45">
        <f>H43/H$51</f>
        <v>0.5</v>
      </c>
    </row>
    <row r="44" spans="1:9" ht="15" outlineLevel="1">
      <c r="A44" s="68"/>
      <c r="B44" s="34" t="s">
        <v>12</v>
      </c>
      <c r="C44" s="9"/>
      <c r="D44" s="9"/>
      <c r="E44" s="9"/>
      <c r="F44" s="9"/>
      <c r="G44" s="9">
        <v>150</v>
      </c>
      <c r="H44" s="72">
        <f t="shared" si="6"/>
        <v>150</v>
      </c>
      <c r="I44" s="45">
        <f aca="true" t="shared" si="7" ref="I44:I51">H44/H$51</f>
        <v>0.25</v>
      </c>
    </row>
    <row r="45" spans="1:9" ht="15" outlineLevel="1">
      <c r="A45" s="68"/>
      <c r="B45" s="34" t="s">
        <v>56</v>
      </c>
      <c r="C45" s="9"/>
      <c r="D45" s="9"/>
      <c r="E45" s="9"/>
      <c r="F45" s="9"/>
      <c r="G45" s="9"/>
      <c r="H45" s="72">
        <f t="shared" si="6"/>
        <v>0</v>
      </c>
      <c r="I45" s="45">
        <f t="shared" si="7"/>
        <v>0</v>
      </c>
    </row>
    <row r="46" spans="1:9" ht="15" outlineLevel="1">
      <c r="A46" s="68"/>
      <c r="B46" s="34" t="s">
        <v>13</v>
      </c>
      <c r="C46" s="9"/>
      <c r="D46" s="9"/>
      <c r="E46" s="9"/>
      <c r="F46" s="9"/>
      <c r="G46" s="9"/>
      <c r="H46" s="72">
        <f t="shared" si="6"/>
        <v>0</v>
      </c>
      <c r="I46" s="45">
        <f t="shared" si="7"/>
        <v>0</v>
      </c>
    </row>
    <row r="47" spans="1:9" ht="15" outlineLevel="1">
      <c r="A47" s="68"/>
      <c r="B47" s="34" t="s">
        <v>14</v>
      </c>
      <c r="C47" s="9">
        <v>10</v>
      </c>
      <c r="D47" s="9"/>
      <c r="E47" s="9">
        <v>60</v>
      </c>
      <c r="F47" s="9"/>
      <c r="G47" s="9"/>
      <c r="H47" s="72">
        <f t="shared" si="6"/>
        <v>70</v>
      </c>
      <c r="I47" s="45">
        <f t="shared" si="7"/>
        <v>0.11666666666666667</v>
      </c>
    </row>
    <row r="48" spans="1:9" ht="15" outlineLevel="1">
      <c r="A48" s="68"/>
      <c r="B48" s="34" t="s">
        <v>55</v>
      </c>
      <c r="C48" s="9"/>
      <c r="D48" s="9"/>
      <c r="E48" s="9"/>
      <c r="F48" s="9"/>
      <c r="G48" s="9"/>
      <c r="H48" s="72">
        <f t="shared" si="6"/>
        <v>0</v>
      </c>
      <c r="I48" s="45">
        <f t="shared" si="7"/>
        <v>0</v>
      </c>
    </row>
    <row r="49" spans="1:9" ht="15" outlineLevel="1">
      <c r="A49" s="68"/>
      <c r="B49" s="34" t="s">
        <v>58</v>
      </c>
      <c r="C49" s="9"/>
      <c r="D49" s="9"/>
      <c r="E49" s="9"/>
      <c r="F49" s="9"/>
      <c r="G49" s="9"/>
      <c r="H49" s="72">
        <f t="shared" si="6"/>
        <v>0</v>
      </c>
      <c r="I49" s="45">
        <f t="shared" si="7"/>
        <v>0</v>
      </c>
    </row>
    <row r="50" spans="1:9" ht="15" outlineLevel="1">
      <c r="A50" s="68"/>
      <c r="B50" s="36" t="s">
        <v>57</v>
      </c>
      <c r="C50" s="23">
        <v>0</v>
      </c>
      <c r="D50" s="23"/>
      <c r="E50" s="23"/>
      <c r="F50" s="23">
        <v>80</v>
      </c>
      <c r="G50" s="23"/>
      <c r="H50" s="72">
        <f t="shared" si="6"/>
        <v>80</v>
      </c>
      <c r="I50" s="45">
        <f t="shared" si="7"/>
        <v>0.13333333333333333</v>
      </c>
    </row>
    <row r="51" spans="1:9" ht="15.75" outlineLevel="1" thickBot="1">
      <c r="A51" s="63"/>
      <c r="B51" s="64" t="s">
        <v>88</v>
      </c>
      <c r="C51" s="64">
        <f>SUM(C43:C50)</f>
        <v>10</v>
      </c>
      <c r="D51" s="64">
        <f>SUM(D43:D50)</f>
        <v>300</v>
      </c>
      <c r="E51" s="64">
        <f>SUM(E43:E50)</f>
        <v>60</v>
      </c>
      <c r="F51" s="64">
        <f>SUM(F43:F50)</f>
        <v>80</v>
      </c>
      <c r="G51" s="64">
        <f>SUM(G43:G50)</f>
        <v>150</v>
      </c>
      <c r="H51" s="72">
        <f t="shared" si="6"/>
        <v>600</v>
      </c>
      <c r="I51" s="47">
        <f t="shared" si="7"/>
        <v>1</v>
      </c>
    </row>
    <row r="52" spans="5:9" ht="14.25" outlineLevel="1" thickBot="1" thickTop="1">
      <c r="E52" s="12"/>
      <c r="I52" s="46"/>
    </row>
    <row r="53" spans="1:9" ht="15.75" outlineLevel="1">
      <c r="A53" s="169" t="s">
        <v>90</v>
      </c>
      <c r="B53" s="170"/>
      <c r="C53" s="55" t="s">
        <v>95</v>
      </c>
      <c r="D53" s="55" t="s">
        <v>101</v>
      </c>
      <c r="E53" s="55" t="s">
        <v>96</v>
      </c>
      <c r="F53" s="55" t="s">
        <v>97</v>
      </c>
      <c r="G53" s="55" t="s">
        <v>98</v>
      </c>
      <c r="H53" s="55" t="s">
        <v>88</v>
      </c>
      <c r="I53" s="56" t="s">
        <v>103</v>
      </c>
    </row>
    <row r="54" spans="1:9" ht="15">
      <c r="A54" s="68"/>
      <c r="B54" s="33" t="s">
        <v>59</v>
      </c>
      <c r="C54" s="31">
        <v>20</v>
      </c>
      <c r="D54" s="31"/>
      <c r="E54" s="31"/>
      <c r="F54" s="31"/>
      <c r="G54" s="31"/>
      <c r="H54" s="72">
        <f>SUM(C54:G$54)</f>
        <v>20</v>
      </c>
      <c r="I54" s="45">
        <f>H54/H$66</f>
        <v>0.036036036036036036</v>
      </c>
    </row>
    <row r="55" spans="1:9" ht="15">
      <c r="A55" s="68"/>
      <c r="B55" s="34" t="s">
        <v>60</v>
      </c>
      <c r="C55" s="9"/>
      <c r="D55" s="9"/>
      <c r="E55" s="9">
        <v>50</v>
      </c>
      <c r="F55" s="9"/>
      <c r="G55" s="9"/>
      <c r="H55" s="73">
        <f aca="true" t="shared" si="8" ref="H55:H66">SUM(C55:G55)</f>
        <v>50</v>
      </c>
      <c r="I55" s="45">
        <f aca="true" t="shared" si="9" ref="I55:I66">H55/H$66</f>
        <v>0.09009009009009009</v>
      </c>
    </row>
    <row r="56" spans="1:9" ht="15">
      <c r="A56" s="68"/>
      <c r="B56" s="34" t="s">
        <v>15</v>
      </c>
      <c r="C56" s="9"/>
      <c r="D56" s="9"/>
      <c r="E56" s="9"/>
      <c r="F56" s="9"/>
      <c r="G56" s="9"/>
      <c r="H56" s="73">
        <f t="shared" si="8"/>
        <v>0</v>
      </c>
      <c r="I56" s="45">
        <f t="shared" si="9"/>
        <v>0</v>
      </c>
    </row>
    <row r="57" spans="1:25" s="1" customFormat="1" ht="15">
      <c r="A57" s="68"/>
      <c r="B57" s="34" t="s">
        <v>69</v>
      </c>
      <c r="C57" s="9"/>
      <c r="D57" s="9">
        <v>200</v>
      </c>
      <c r="E57" s="9"/>
      <c r="F57" s="9"/>
      <c r="G57" s="9"/>
      <c r="H57" s="73">
        <f t="shared" si="8"/>
        <v>200</v>
      </c>
      <c r="I57" s="45">
        <f t="shared" si="9"/>
        <v>0.36036036036036034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9" ht="15" outlineLevel="1">
      <c r="A58" s="68"/>
      <c r="B58" s="34" t="s">
        <v>16</v>
      </c>
      <c r="C58" s="9"/>
      <c r="D58" s="9"/>
      <c r="E58" s="9">
        <f>120+80</f>
        <v>200</v>
      </c>
      <c r="F58" s="9"/>
      <c r="G58" s="9"/>
      <c r="H58" s="73">
        <f t="shared" si="8"/>
        <v>200</v>
      </c>
      <c r="I58" s="45">
        <f t="shared" si="9"/>
        <v>0.36036036036036034</v>
      </c>
    </row>
    <row r="59" spans="1:9" ht="15" outlineLevel="1">
      <c r="A59" s="68"/>
      <c r="B59" s="34" t="s">
        <v>17</v>
      </c>
      <c r="C59" s="9"/>
      <c r="D59" s="9"/>
      <c r="E59" s="9"/>
      <c r="F59" s="9">
        <v>15</v>
      </c>
      <c r="G59" s="9"/>
      <c r="H59" s="73">
        <f t="shared" si="8"/>
        <v>15</v>
      </c>
      <c r="I59" s="45">
        <f t="shared" si="9"/>
        <v>0.02702702702702703</v>
      </c>
    </row>
    <row r="60" spans="1:9" ht="15" outlineLevel="1">
      <c r="A60" s="68"/>
      <c r="B60" s="34" t="s">
        <v>62</v>
      </c>
      <c r="C60" s="9"/>
      <c r="D60" s="9"/>
      <c r="E60" s="9"/>
      <c r="F60" s="9"/>
      <c r="G60" s="9"/>
      <c r="H60" s="73">
        <f t="shared" si="8"/>
        <v>0</v>
      </c>
      <c r="I60" s="45">
        <f t="shared" si="9"/>
        <v>0</v>
      </c>
    </row>
    <row r="61" spans="1:9" ht="15" outlineLevel="1">
      <c r="A61" s="68"/>
      <c r="B61" s="34" t="s">
        <v>19</v>
      </c>
      <c r="C61" s="9"/>
      <c r="D61" s="9"/>
      <c r="E61" s="9"/>
      <c r="F61" s="9"/>
      <c r="G61" s="9"/>
      <c r="H61" s="73">
        <f t="shared" si="8"/>
        <v>0</v>
      </c>
      <c r="I61" s="45">
        <f t="shared" si="9"/>
        <v>0</v>
      </c>
    </row>
    <row r="62" spans="1:9" ht="15" outlineLevel="1">
      <c r="A62" s="68"/>
      <c r="B62" s="34" t="s">
        <v>21</v>
      </c>
      <c r="C62" s="9"/>
      <c r="D62" s="9"/>
      <c r="E62" s="9"/>
      <c r="F62" s="9"/>
      <c r="G62" s="9"/>
      <c r="H62" s="73">
        <f t="shared" si="8"/>
        <v>0</v>
      </c>
      <c r="I62" s="45">
        <f t="shared" si="9"/>
        <v>0</v>
      </c>
    </row>
    <row r="63" spans="1:9" ht="15" outlineLevel="1">
      <c r="A63" s="68"/>
      <c r="B63" s="34" t="s">
        <v>63</v>
      </c>
      <c r="C63" s="9">
        <v>50</v>
      </c>
      <c r="D63" s="9"/>
      <c r="E63" s="9">
        <v>20</v>
      </c>
      <c r="F63" s="9"/>
      <c r="G63" s="9"/>
      <c r="H63" s="73">
        <f t="shared" si="8"/>
        <v>70</v>
      </c>
      <c r="I63" s="45">
        <f t="shared" si="9"/>
        <v>0.12612612612612611</v>
      </c>
    </row>
    <row r="64" spans="1:9" ht="15">
      <c r="A64" s="68"/>
      <c r="B64" s="34" t="s">
        <v>61</v>
      </c>
      <c r="C64" s="9"/>
      <c r="D64" s="9"/>
      <c r="E64" s="9"/>
      <c r="F64" s="9"/>
      <c r="G64" s="9"/>
      <c r="H64" s="73">
        <f t="shared" si="8"/>
        <v>0</v>
      </c>
      <c r="I64" s="45">
        <f t="shared" si="9"/>
        <v>0</v>
      </c>
    </row>
    <row r="65" spans="1:29" s="1" customFormat="1" ht="15">
      <c r="A65" s="81"/>
      <c r="B65" s="38" t="s">
        <v>64</v>
      </c>
      <c r="C65" s="9"/>
      <c r="D65" s="9"/>
      <c r="E65" s="9"/>
      <c r="F65" s="9"/>
      <c r="G65" s="9"/>
      <c r="H65" s="73">
        <f t="shared" si="8"/>
        <v>0</v>
      </c>
      <c r="I65" s="45">
        <f t="shared" si="9"/>
        <v>0</v>
      </c>
      <c r="J65"/>
      <c r="K65"/>
      <c r="L65"/>
      <c r="M65"/>
      <c r="V65"/>
      <c r="W65"/>
      <c r="X65"/>
      <c r="Y65"/>
      <c r="Z65"/>
      <c r="AA65"/>
      <c r="AB65"/>
      <c r="AC65"/>
    </row>
    <row r="66" spans="1:9" ht="16.5" outlineLevel="1" thickBot="1">
      <c r="A66" s="63"/>
      <c r="B66" s="64" t="s">
        <v>88</v>
      </c>
      <c r="C66" s="64">
        <f>SUM(C54:C65)</f>
        <v>70</v>
      </c>
      <c r="D66" s="64">
        <f>SUM(D54:D65)</f>
        <v>200</v>
      </c>
      <c r="E66" s="64">
        <f>SUM(E54:E65)</f>
        <v>270</v>
      </c>
      <c r="F66" s="64">
        <f>SUM(F54:F65)</f>
        <v>15</v>
      </c>
      <c r="G66" s="64">
        <f>SUM(G54:G65)</f>
        <v>0</v>
      </c>
      <c r="H66" s="74">
        <f t="shared" si="8"/>
        <v>555</v>
      </c>
      <c r="I66" s="45">
        <f t="shared" si="9"/>
        <v>1</v>
      </c>
    </row>
    <row r="67" ht="14.25" outlineLevel="1" thickBot="1" thickTop="1"/>
    <row r="68" spans="1:9" ht="15.75" outlineLevel="1">
      <c r="A68" s="169" t="s">
        <v>91</v>
      </c>
      <c r="B68" s="170"/>
      <c r="C68" s="55" t="s">
        <v>95</v>
      </c>
      <c r="D68" s="55" t="s">
        <v>101</v>
      </c>
      <c r="E68" s="55" t="s">
        <v>96</v>
      </c>
      <c r="F68" s="55" t="s">
        <v>97</v>
      </c>
      <c r="G68" s="55" t="s">
        <v>98</v>
      </c>
      <c r="H68" s="55" t="s">
        <v>88</v>
      </c>
      <c r="I68" s="56" t="s">
        <v>103</v>
      </c>
    </row>
    <row r="69" spans="1:9" ht="15" outlineLevel="1">
      <c r="A69" s="68"/>
      <c r="B69" s="33" t="s">
        <v>92</v>
      </c>
      <c r="C69" s="31">
        <v>10</v>
      </c>
      <c r="D69" s="31"/>
      <c r="E69" s="31">
        <v>10</v>
      </c>
      <c r="F69" s="31"/>
      <c r="G69" s="31"/>
      <c r="H69" s="72">
        <f>SUM(C69:G69)</f>
        <v>20</v>
      </c>
      <c r="I69" s="45">
        <f>H69/H$78</f>
        <v>0.03669724770642202</v>
      </c>
    </row>
    <row r="70" spans="1:9" ht="15" outlineLevel="1">
      <c r="A70" s="68"/>
      <c r="B70" s="34" t="s">
        <v>23</v>
      </c>
      <c r="C70" s="9">
        <v>20</v>
      </c>
      <c r="D70" s="9"/>
      <c r="E70" s="9">
        <v>60</v>
      </c>
      <c r="F70" s="9"/>
      <c r="G70" s="9"/>
      <c r="H70" s="72">
        <f aca="true" t="shared" si="10" ref="H70:H77">SUM(C70:G70)</f>
        <v>80</v>
      </c>
      <c r="I70" s="45">
        <f>H70/H$78</f>
        <v>0.14678899082568808</v>
      </c>
    </row>
    <row r="71" spans="1:9" ht="15" outlineLevel="1">
      <c r="A71" s="68"/>
      <c r="B71" s="34" t="s">
        <v>94</v>
      </c>
      <c r="C71" s="9">
        <f>SUM(C69:C70)</f>
        <v>30</v>
      </c>
      <c r="D71" s="9"/>
      <c r="E71" s="9"/>
      <c r="F71" s="9"/>
      <c r="G71" s="9"/>
      <c r="H71" s="72">
        <f t="shared" si="10"/>
        <v>30</v>
      </c>
      <c r="I71" s="45">
        <f>H71/H$78</f>
        <v>0.05504587155963303</v>
      </c>
    </row>
    <row r="72" spans="1:9" ht="15" outlineLevel="1">
      <c r="A72" s="68"/>
      <c r="B72" s="34" t="s">
        <v>24</v>
      </c>
      <c r="C72" s="9">
        <v>50</v>
      </c>
      <c r="D72" s="9"/>
      <c r="E72" s="9"/>
      <c r="F72" s="9"/>
      <c r="G72" s="9">
        <v>20</v>
      </c>
      <c r="H72" s="72">
        <f t="shared" si="10"/>
        <v>70</v>
      </c>
      <c r="I72" s="45">
        <f aca="true" t="shared" si="11" ref="I72:I78">H72/H$78</f>
        <v>0.12844036697247707</v>
      </c>
    </row>
    <row r="73" spans="1:9" ht="15" outlineLevel="1">
      <c r="A73" s="68"/>
      <c r="B73" s="34" t="s">
        <v>25</v>
      </c>
      <c r="C73" s="9"/>
      <c r="D73" s="9"/>
      <c r="E73" s="9"/>
      <c r="F73" s="9">
        <v>65</v>
      </c>
      <c r="G73" s="9"/>
      <c r="H73" s="72">
        <f>SUM(C73:G73)</f>
        <v>65</v>
      </c>
      <c r="I73" s="45">
        <f t="shared" si="11"/>
        <v>0.11926605504587157</v>
      </c>
    </row>
    <row r="74" spans="1:9" ht="15" outlineLevel="1">
      <c r="A74" s="68"/>
      <c r="B74" s="34" t="s">
        <v>26</v>
      </c>
      <c r="C74" s="9"/>
      <c r="D74" s="9">
        <v>100</v>
      </c>
      <c r="E74" s="9"/>
      <c r="F74" s="9"/>
      <c r="G74" s="9"/>
      <c r="H74" s="72">
        <f t="shared" si="10"/>
        <v>100</v>
      </c>
      <c r="I74" s="45">
        <f t="shared" si="11"/>
        <v>0.1834862385321101</v>
      </c>
    </row>
    <row r="75" spans="1:9" ht="15" outlineLevel="1">
      <c r="A75" s="68"/>
      <c r="B75" s="34" t="s">
        <v>27</v>
      </c>
      <c r="C75" s="9"/>
      <c r="D75" s="9"/>
      <c r="E75" s="9"/>
      <c r="F75" s="9">
        <v>40</v>
      </c>
      <c r="G75" s="9"/>
      <c r="H75" s="72">
        <f t="shared" si="10"/>
        <v>40</v>
      </c>
      <c r="I75" s="45">
        <f t="shared" si="11"/>
        <v>0.07339449541284404</v>
      </c>
    </row>
    <row r="76" spans="1:9" ht="15">
      <c r="A76" s="68"/>
      <c r="B76" s="34" t="s">
        <v>65</v>
      </c>
      <c r="C76" s="9">
        <v>50</v>
      </c>
      <c r="D76" s="9"/>
      <c r="E76" s="9"/>
      <c r="F76" s="9"/>
      <c r="G76" s="9"/>
      <c r="H76" s="72">
        <f>SUM(C76:G76)</f>
        <v>50</v>
      </c>
      <c r="I76" s="45">
        <f t="shared" si="11"/>
        <v>0.09174311926605505</v>
      </c>
    </row>
    <row r="77" spans="1:29" s="1" customFormat="1" ht="15">
      <c r="A77" s="68"/>
      <c r="B77" s="36" t="s">
        <v>4</v>
      </c>
      <c r="C77" s="23"/>
      <c r="D77" s="23"/>
      <c r="E77" s="23"/>
      <c r="F77" s="23"/>
      <c r="G77" s="23">
        <v>90</v>
      </c>
      <c r="H77" s="72">
        <f t="shared" si="10"/>
        <v>90</v>
      </c>
      <c r="I77" s="45">
        <f t="shared" si="11"/>
        <v>0.1651376146788991</v>
      </c>
      <c r="J77"/>
      <c r="K77"/>
      <c r="L77"/>
      <c r="M77"/>
      <c r="V77"/>
      <c r="W77"/>
      <c r="X77"/>
      <c r="Y77"/>
      <c r="Z77"/>
      <c r="AA77"/>
      <c r="AB77"/>
      <c r="AC77"/>
    </row>
    <row r="78" spans="1:9" ht="16.5" outlineLevel="1" thickBot="1">
      <c r="A78" s="63"/>
      <c r="B78" s="64" t="s">
        <v>88</v>
      </c>
      <c r="C78" s="64">
        <f>SUM(C69:C77)</f>
        <v>160</v>
      </c>
      <c r="D78" s="64">
        <f>SUM(D69:D77)</f>
        <v>100</v>
      </c>
      <c r="E78" s="64">
        <f>SUM(E69:E77)</f>
        <v>70</v>
      </c>
      <c r="F78" s="64">
        <f>SUM(F69:F77)</f>
        <v>105</v>
      </c>
      <c r="G78" s="64">
        <f>SUM(G69:G77)</f>
        <v>110</v>
      </c>
      <c r="H78" s="74">
        <f>SUM(C78:G78)</f>
        <v>545</v>
      </c>
      <c r="I78" s="45">
        <f t="shared" si="11"/>
        <v>1</v>
      </c>
    </row>
    <row r="79" ht="14.25" outlineLevel="1" thickBot="1" thickTop="1">
      <c r="I79" s="46"/>
    </row>
    <row r="80" spans="1:9" ht="15.75" outlineLevel="1">
      <c r="A80" s="169" t="s">
        <v>28</v>
      </c>
      <c r="B80" s="170"/>
      <c r="C80" s="55" t="s">
        <v>95</v>
      </c>
      <c r="D80" s="55" t="s">
        <v>101</v>
      </c>
      <c r="E80" s="55" t="s">
        <v>96</v>
      </c>
      <c r="F80" s="55" t="s">
        <v>97</v>
      </c>
      <c r="G80" s="55" t="s">
        <v>98</v>
      </c>
      <c r="H80" s="55" t="s">
        <v>88</v>
      </c>
      <c r="I80" s="56" t="s">
        <v>103</v>
      </c>
    </row>
    <row r="81" spans="1:9" ht="15" outlineLevel="1">
      <c r="A81" s="68"/>
      <c r="B81" s="33" t="s">
        <v>29</v>
      </c>
      <c r="C81" s="31"/>
      <c r="D81" s="31"/>
      <c r="E81" s="31">
        <v>30</v>
      </c>
      <c r="F81" s="31">
        <v>210</v>
      </c>
      <c r="G81" s="31"/>
      <c r="H81" s="72">
        <f>SUM(C81:F81)</f>
        <v>240</v>
      </c>
      <c r="I81" s="45">
        <f>H81/H$89</f>
        <v>0.47244094488188976</v>
      </c>
    </row>
    <row r="82" spans="1:9" ht="15" outlineLevel="1">
      <c r="A82" s="68"/>
      <c r="B82" s="34" t="s">
        <v>71</v>
      </c>
      <c r="C82" s="9">
        <v>20</v>
      </c>
      <c r="D82" s="9"/>
      <c r="E82" s="9">
        <v>5</v>
      </c>
      <c r="F82" s="9"/>
      <c r="G82" s="9"/>
      <c r="H82" s="72">
        <f aca="true" t="shared" si="12" ref="H82:H87">SUM(C82:F82)</f>
        <v>25</v>
      </c>
      <c r="I82" s="45">
        <f aca="true" t="shared" si="13" ref="I82:I89">H82/H$89</f>
        <v>0.04921259842519685</v>
      </c>
    </row>
    <row r="83" spans="1:9" ht="15" outlineLevel="1">
      <c r="A83" s="68"/>
      <c r="B83" s="38" t="s">
        <v>66</v>
      </c>
      <c r="C83" s="9"/>
      <c r="D83" s="9"/>
      <c r="E83" s="9"/>
      <c r="F83" s="9">
        <v>240</v>
      </c>
      <c r="G83" s="9"/>
      <c r="H83" s="72">
        <f t="shared" si="12"/>
        <v>240</v>
      </c>
      <c r="I83" s="45">
        <f t="shared" si="13"/>
        <v>0.47244094488188976</v>
      </c>
    </row>
    <row r="84" spans="1:14" ht="15" outlineLevel="1">
      <c r="A84" s="68"/>
      <c r="B84" s="34" t="s">
        <v>30</v>
      </c>
      <c r="C84" s="9"/>
      <c r="D84" s="9"/>
      <c r="E84" s="9">
        <v>3</v>
      </c>
      <c r="F84" s="9"/>
      <c r="G84" s="9"/>
      <c r="H84" s="72">
        <f t="shared" si="12"/>
        <v>3</v>
      </c>
      <c r="I84" s="45">
        <f t="shared" si="13"/>
        <v>0.005905511811023622</v>
      </c>
      <c r="N84" s="14"/>
    </row>
    <row r="85" spans="1:9" ht="15" outlineLevel="1">
      <c r="A85" s="68"/>
      <c r="B85" s="34" t="s">
        <v>31</v>
      </c>
      <c r="C85" s="9"/>
      <c r="D85" s="9"/>
      <c r="E85" s="9"/>
      <c r="F85" s="9"/>
      <c r="G85" s="9"/>
      <c r="H85" s="72">
        <f t="shared" si="12"/>
        <v>0</v>
      </c>
      <c r="I85" s="45">
        <f t="shared" si="13"/>
        <v>0</v>
      </c>
    </row>
    <row r="86" spans="1:9" ht="15" outlineLevel="1">
      <c r="A86" s="68"/>
      <c r="B86" s="34" t="s">
        <v>32</v>
      </c>
      <c r="C86" s="9"/>
      <c r="D86" s="9"/>
      <c r="E86" s="9"/>
      <c r="F86" s="9"/>
      <c r="G86" s="9"/>
      <c r="H86" s="72">
        <f t="shared" si="12"/>
        <v>0</v>
      </c>
      <c r="I86" s="45">
        <f t="shared" si="13"/>
        <v>0</v>
      </c>
    </row>
    <row r="87" spans="1:9" ht="15">
      <c r="A87" s="68"/>
      <c r="B87" s="34" t="s">
        <v>67</v>
      </c>
      <c r="C87" s="9"/>
      <c r="D87" s="9"/>
      <c r="E87" s="9"/>
      <c r="F87" s="9"/>
      <c r="G87" s="9"/>
      <c r="H87" s="72">
        <f t="shared" si="12"/>
        <v>0</v>
      </c>
      <c r="I87" s="45">
        <f t="shared" si="13"/>
        <v>0</v>
      </c>
    </row>
    <row r="88" spans="1:9" ht="45" outlineLevel="1">
      <c r="A88" s="68"/>
      <c r="B88" s="39" t="s">
        <v>68</v>
      </c>
      <c r="C88" s="23"/>
      <c r="D88" s="23"/>
      <c r="E88" s="23"/>
      <c r="F88" s="23"/>
      <c r="G88" s="23"/>
      <c r="H88" s="75"/>
      <c r="I88" s="45">
        <f>H88/H$89</f>
        <v>0</v>
      </c>
    </row>
    <row r="89" spans="1:9" ht="16.5" outlineLevel="1" thickBot="1">
      <c r="A89" s="63"/>
      <c r="B89" s="64" t="s">
        <v>88</v>
      </c>
      <c r="C89" s="64">
        <f>SUM(C81:C88)</f>
        <v>20</v>
      </c>
      <c r="D89" s="64">
        <f>SUM(D81:D88)</f>
        <v>0</v>
      </c>
      <c r="E89" s="64">
        <f>SUM(E81:E88)</f>
        <v>38</v>
      </c>
      <c r="F89" s="64">
        <f>SUM(F81:F88)</f>
        <v>450</v>
      </c>
      <c r="G89" s="64">
        <f>SUM(G81:G88)</f>
        <v>0</v>
      </c>
      <c r="H89" s="74">
        <f>SUM(C89:G89)</f>
        <v>508</v>
      </c>
      <c r="I89" s="45">
        <f t="shared" si="13"/>
        <v>1</v>
      </c>
    </row>
    <row r="90" spans="10:29" s="2" customFormat="1" ht="14.25" thickBot="1" thickTop="1">
      <c r="J90"/>
      <c r="K90"/>
      <c r="L90"/>
      <c r="M90"/>
      <c r="V90"/>
      <c r="W90"/>
      <c r="X90"/>
      <c r="Y90"/>
      <c r="Z90"/>
      <c r="AA90"/>
      <c r="AB90"/>
      <c r="AC90"/>
    </row>
    <row r="91" spans="1:29" s="20" customFormat="1" ht="15.75">
      <c r="A91" s="171" t="s">
        <v>74</v>
      </c>
      <c r="B91" s="172"/>
      <c r="C91" s="55" t="s">
        <v>95</v>
      </c>
      <c r="D91" s="55" t="s">
        <v>101</v>
      </c>
      <c r="E91" s="55" t="s">
        <v>96</v>
      </c>
      <c r="F91" s="55" t="s">
        <v>97</v>
      </c>
      <c r="G91" s="55" t="s">
        <v>98</v>
      </c>
      <c r="H91" s="55" t="s">
        <v>88</v>
      </c>
      <c r="I91" s="56" t="s">
        <v>103</v>
      </c>
      <c r="J91" s="32"/>
      <c r="K91" s="32"/>
      <c r="L91" s="32"/>
      <c r="M91" s="32"/>
      <c r="V91" s="32"/>
      <c r="W91" s="32"/>
      <c r="X91" s="32"/>
      <c r="Y91" s="32"/>
      <c r="Z91" s="32"/>
      <c r="AA91" s="32"/>
      <c r="AB91" s="32"/>
      <c r="AC91" s="32"/>
    </row>
    <row r="92" spans="1:29" s="2" customFormat="1" ht="15">
      <c r="A92" s="82"/>
      <c r="B92" s="33" t="s">
        <v>76</v>
      </c>
      <c r="C92" s="9"/>
      <c r="D92" s="9"/>
      <c r="E92" s="9"/>
      <c r="F92" s="9"/>
      <c r="G92" s="9"/>
      <c r="H92" s="73">
        <f aca="true" t="shared" si="14" ref="H92:H97">SUM(C92:G92)</f>
        <v>0</v>
      </c>
      <c r="I92" s="45">
        <f aca="true" t="shared" si="15" ref="I92:I97">H92/H$97</f>
        <v>0</v>
      </c>
      <c r="J92"/>
      <c r="K92"/>
      <c r="L92"/>
      <c r="M92"/>
      <c r="V92"/>
      <c r="W92"/>
      <c r="X92"/>
      <c r="Y92"/>
      <c r="Z92"/>
      <c r="AA92"/>
      <c r="AB92"/>
      <c r="AC92"/>
    </row>
    <row r="93" spans="1:29" s="2" customFormat="1" ht="15">
      <c r="A93" s="82"/>
      <c r="B93" s="34" t="s">
        <v>77</v>
      </c>
      <c r="C93" s="9"/>
      <c r="D93" s="9"/>
      <c r="E93" s="9"/>
      <c r="F93" s="9"/>
      <c r="G93" s="9"/>
      <c r="H93" s="73">
        <f t="shared" si="14"/>
        <v>0</v>
      </c>
      <c r="I93" s="45">
        <f t="shared" si="15"/>
        <v>0</v>
      </c>
      <c r="J93"/>
      <c r="K93"/>
      <c r="L93"/>
      <c r="M93"/>
      <c r="V93"/>
      <c r="W93"/>
      <c r="X93"/>
      <c r="Y93"/>
      <c r="Z93"/>
      <c r="AA93"/>
      <c r="AB93"/>
      <c r="AC93"/>
    </row>
    <row r="94" spans="1:29" s="2" customFormat="1" ht="15">
      <c r="A94" s="82"/>
      <c r="B94" s="34" t="s">
        <v>78</v>
      </c>
      <c r="C94" s="9"/>
      <c r="D94" s="9"/>
      <c r="E94" s="9"/>
      <c r="F94" s="9"/>
      <c r="G94" s="9"/>
      <c r="H94" s="73">
        <f t="shared" si="14"/>
        <v>0</v>
      </c>
      <c r="I94" s="45">
        <f t="shared" si="15"/>
        <v>0</v>
      </c>
      <c r="J94"/>
      <c r="K94"/>
      <c r="L94"/>
      <c r="M94"/>
      <c r="V94"/>
      <c r="W94"/>
      <c r="X94"/>
      <c r="Y94"/>
      <c r="Z94"/>
      <c r="AA94"/>
      <c r="AB94"/>
      <c r="AC94"/>
    </row>
    <row r="95" spans="1:29" s="2" customFormat="1" ht="15">
      <c r="A95" s="82"/>
      <c r="B95" s="34" t="s">
        <v>75</v>
      </c>
      <c r="C95" s="9"/>
      <c r="D95" s="9">
        <v>200</v>
      </c>
      <c r="E95" s="9"/>
      <c r="F95" s="9"/>
      <c r="G95" s="9"/>
      <c r="H95" s="73">
        <f t="shared" si="14"/>
        <v>200</v>
      </c>
      <c r="I95" s="45">
        <f t="shared" si="15"/>
        <v>1</v>
      </c>
      <c r="J95"/>
      <c r="K95"/>
      <c r="L95"/>
      <c r="M95"/>
      <c r="V95"/>
      <c r="W95"/>
      <c r="X95"/>
      <c r="Y95"/>
      <c r="Z95"/>
      <c r="AA95"/>
      <c r="AB95"/>
      <c r="AC95"/>
    </row>
    <row r="96" spans="1:29" s="2" customFormat="1" ht="15">
      <c r="A96" s="82"/>
      <c r="B96" s="34" t="s">
        <v>4</v>
      </c>
      <c r="C96" s="9"/>
      <c r="D96" s="9"/>
      <c r="E96" s="9"/>
      <c r="F96" s="9"/>
      <c r="G96" s="9"/>
      <c r="H96" s="73">
        <f t="shared" si="14"/>
        <v>0</v>
      </c>
      <c r="I96" s="45">
        <f t="shared" si="15"/>
        <v>0</v>
      </c>
      <c r="J96"/>
      <c r="K96"/>
      <c r="L96"/>
      <c r="M96"/>
      <c r="V96"/>
      <c r="W96"/>
      <c r="X96"/>
      <c r="Y96"/>
      <c r="Z96"/>
      <c r="AA96"/>
      <c r="AB96"/>
      <c r="AC96"/>
    </row>
    <row r="97" spans="1:29" s="2" customFormat="1" ht="16.5" thickBot="1">
      <c r="A97" s="63"/>
      <c r="B97" s="64" t="s">
        <v>88</v>
      </c>
      <c r="C97" s="64">
        <f>SUM(C92:C96)</f>
        <v>0</v>
      </c>
      <c r="D97" s="64">
        <f>SUM(D92:D96)</f>
        <v>200</v>
      </c>
      <c r="E97" s="64">
        <f>SUM(E92:E96)</f>
        <v>0</v>
      </c>
      <c r="F97" s="64">
        <f>SUM(F92:F96)</f>
        <v>0</v>
      </c>
      <c r="G97" s="64">
        <f>SUM(G92:G96)</f>
        <v>0</v>
      </c>
      <c r="H97" s="74">
        <f t="shared" si="14"/>
        <v>200</v>
      </c>
      <c r="I97" s="45">
        <f t="shared" si="15"/>
        <v>1</v>
      </c>
      <c r="J97"/>
      <c r="K97"/>
      <c r="L97"/>
      <c r="M97"/>
      <c r="V97"/>
      <c r="W97"/>
      <c r="X97"/>
      <c r="Y97"/>
      <c r="Z97"/>
      <c r="AA97"/>
      <c r="AB97"/>
      <c r="AC97"/>
    </row>
    <row r="98" spans="1:29" s="2" customFormat="1" ht="14.25" thickBot="1" thickTop="1">
      <c r="A98" s="4"/>
      <c r="B98" s="5"/>
      <c r="C98" s="6"/>
      <c r="D98" s="6"/>
      <c r="E98" s="6"/>
      <c r="F98" s="6"/>
      <c r="G98" s="6"/>
      <c r="H98" s="6"/>
      <c r="I98" s="49"/>
      <c r="J98"/>
      <c r="K98"/>
      <c r="L98"/>
      <c r="M98"/>
      <c r="V98"/>
      <c r="W98"/>
      <c r="X98"/>
      <c r="Y98"/>
      <c r="Z98"/>
      <c r="AA98"/>
      <c r="AB98"/>
      <c r="AC98"/>
    </row>
    <row r="99" spans="1:9" ht="15.75">
      <c r="A99" s="171" t="s">
        <v>34</v>
      </c>
      <c r="B99" s="172"/>
      <c r="C99" s="55" t="s">
        <v>95</v>
      </c>
      <c r="D99" s="55" t="s">
        <v>101</v>
      </c>
      <c r="E99" s="55" t="s">
        <v>96</v>
      </c>
      <c r="F99" s="55" t="s">
        <v>97</v>
      </c>
      <c r="G99" s="55" t="s">
        <v>98</v>
      </c>
      <c r="H99" s="55" t="s">
        <v>88</v>
      </c>
      <c r="I99" s="56" t="s">
        <v>103</v>
      </c>
    </row>
    <row r="100" spans="1:9" ht="15" outlineLevel="1">
      <c r="A100" s="68"/>
      <c r="B100" s="33" t="s">
        <v>35</v>
      </c>
      <c r="D100" s="9"/>
      <c r="E100" s="9"/>
      <c r="F100" s="9"/>
      <c r="G100" s="9"/>
      <c r="H100" s="73">
        <f>SUM(C$100:G$100)</f>
        <v>0</v>
      </c>
      <c r="I100" s="45">
        <f aca="true" t="shared" si="16" ref="I100:I110">H100/H$110</f>
        <v>0</v>
      </c>
    </row>
    <row r="101" spans="1:9" ht="15" outlineLevel="1">
      <c r="A101" s="68"/>
      <c r="B101" s="34" t="s">
        <v>80</v>
      </c>
      <c r="C101" s="9"/>
      <c r="D101" s="9"/>
      <c r="E101" s="9"/>
      <c r="F101" s="9"/>
      <c r="G101" s="9"/>
      <c r="H101" s="73">
        <f aca="true" t="shared" si="17" ref="H101:H109">SUM(C101:G101)</f>
        <v>0</v>
      </c>
      <c r="I101" s="45">
        <f t="shared" si="16"/>
        <v>0</v>
      </c>
    </row>
    <row r="102" spans="1:9" ht="15" outlineLevel="1">
      <c r="A102" s="68"/>
      <c r="B102" s="34" t="s">
        <v>39</v>
      </c>
      <c r="C102" s="9"/>
      <c r="D102" s="9"/>
      <c r="E102" s="9"/>
      <c r="F102" s="9"/>
      <c r="G102" s="9"/>
      <c r="H102" s="73">
        <f t="shared" si="17"/>
        <v>0</v>
      </c>
      <c r="I102" s="45">
        <f t="shared" si="16"/>
        <v>0</v>
      </c>
    </row>
    <row r="103" spans="1:14" ht="15" outlineLevel="1">
      <c r="A103" s="68"/>
      <c r="B103" s="34" t="s">
        <v>41</v>
      </c>
      <c r="C103" s="9"/>
      <c r="D103" s="9"/>
      <c r="E103" s="9"/>
      <c r="F103" s="9"/>
      <c r="G103" s="9"/>
      <c r="H103" s="73">
        <f t="shared" si="17"/>
        <v>0</v>
      </c>
      <c r="I103" s="45">
        <f t="shared" si="16"/>
        <v>0</v>
      </c>
      <c r="N103" s="99"/>
    </row>
    <row r="104" spans="1:9" ht="15" outlineLevel="1">
      <c r="A104" s="68"/>
      <c r="B104" s="34" t="s">
        <v>36</v>
      </c>
      <c r="C104" s="9"/>
      <c r="D104" s="9"/>
      <c r="E104" s="9"/>
      <c r="F104" s="9"/>
      <c r="G104" s="9"/>
      <c r="H104" s="73">
        <f t="shared" si="17"/>
        <v>0</v>
      </c>
      <c r="I104" s="45">
        <f t="shared" si="16"/>
        <v>0</v>
      </c>
    </row>
    <row r="105" spans="1:9" ht="15" outlineLevel="1">
      <c r="A105" s="68"/>
      <c r="B105" s="34" t="s">
        <v>40</v>
      </c>
      <c r="C105" s="9"/>
      <c r="D105" s="9"/>
      <c r="E105" s="9"/>
      <c r="F105" s="9"/>
      <c r="G105" s="9"/>
      <c r="H105" s="73">
        <f t="shared" si="17"/>
        <v>0</v>
      </c>
      <c r="I105" s="45">
        <f t="shared" si="16"/>
        <v>0</v>
      </c>
    </row>
    <row r="106" spans="1:9" ht="15" outlineLevel="1">
      <c r="A106" s="68"/>
      <c r="B106" s="34" t="s">
        <v>24</v>
      </c>
      <c r="C106" s="9"/>
      <c r="D106" s="9"/>
      <c r="E106" s="9"/>
      <c r="F106" s="9"/>
      <c r="G106" s="9"/>
      <c r="H106" s="73">
        <f t="shared" si="17"/>
        <v>0</v>
      </c>
      <c r="I106" s="45">
        <f t="shared" si="16"/>
        <v>0</v>
      </c>
    </row>
    <row r="107" spans="1:9" ht="15" outlineLevel="1">
      <c r="A107" s="68"/>
      <c r="B107" s="34" t="s">
        <v>42</v>
      </c>
      <c r="C107" s="9"/>
      <c r="D107" s="9"/>
      <c r="E107" s="9"/>
      <c r="F107" s="9"/>
      <c r="G107" s="9"/>
      <c r="H107" s="73">
        <f t="shared" si="17"/>
        <v>0</v>
      </c>
      <c r="I107" s="45">
        <f t="shared" si="16"/>
        <v>0</v>
      </c>
    </row>
    <row r="108" spans="1:9" ht="15" outlineLevel="1">
      <c r="A108" s="68"/>
      <c r="B108" s="34" t="s">
        <v>81</v>
      </c>
      <c r="C108" s="9"/>
      <c r="D108" s="9"/>
      <c r="E108" s="9"/>
      <c r="F108" s="9"/>
      <c r="G108" s="9"/>
      <c r="H108" s="73">
        <f t="shared" si="17"/>
        <v>0</v>
      </c>
      <c r="I108" s="45">
        <f t="shared" si="16"/>
        <v>0</v>
      </c>
    </row>
    <row r="109" spans="1:9" ht="15" outlineLevel="1">
      <c r="A109" s="68"/>
      <c r="B109" s="36" t="s">
        <v>82</v>
      </c>
      <c r="C109" s="23"/>
      <c r="D109" s="23">
        <v>500</v>
      </c>
      <c r="E109" s="23"/>
      <c r="F109" s="23"/>
      <c r="G109" s="23"/>
      <c r="H109" s="76">
        <f t="shared" si="17"/>
        <v>500</v>
      </c>
      <c r="I109" s="45">
        <f t="shared" si="16"/>
        <v>1</v>
      </c>
    </row>
    <row r="110" spans="1:9" ht="16.5" outlineLevel="1" thickBot="1">
      <c r="A110" s="63"/>
      <c r="B110" s="64" t="s">
        <v>88</v>
      </c>
      <c r="C110" s="64">
        <f>SUM(C100:C109)</f>
        <v>0</v>
      </c>
      <c r="D110" s="64">
        <f>SUM(D100:D109)</f>
        <v>500</v>
      </c>
      <c r="E110" s="64">
        <f>SUM(E100:E109)</f>
        <v>0</v>
      </c>
      <c r="F110" s="64">
        <f>SUM(F100:F109)</f>
        <v>0</v>
      </c>
      <c r="G110" s="64">
        <f>SUM(G100:G109)</f>
        <v>0</v>
      </c>
      <c r="H110" s="74">
        <f>SUM(C110:G110)</f>
        <v>500</v>
      </c>
      <c r="I110" s="45">
        <f t="shared" si="16"/>
        <v>1</v>
      </c>
    </row>
    <row r="111" spans="1:29" s="2" customFormat="1" ht="14.25" thickBot="1" thickTop="1">
      <c r="A111" s="4"/>
      <c r="B111" s="5"/>
      <c r="C111" s="6"/>
      <c r="D111" s="6"/>
      <c r="E111" s="6"/>
      <c r="F111" s="6"/>
      <c r="G111" s="6"/>
      <c r="H111" s="6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:9" ht="15.75">
      <c r="A112" s="171" t="s">
        <v>89</v>
      </c>
      <c r="B112" s="172"/>
      <c r="C112" s="55" t="s">
        <v>95</v>
      </c>
      <c r="D112" s="55" t="s">
        <v>101</v>
      </c>
      <c r="E112" s="55" t="s">
        <v>96</v>
      </c>
      <c r="F112" s="55" t="s">
        <v>97</v>
      </c>
      <c r="G112" s="55" t="s">
        <v>98</v>
      </c>
      <c r="H112" s="55" t="s">
        <v>88</v>
      </c>
      <c r="I112" s="56" t="s">
        <v>103</v>
      </c>
    </row>
    <row r="113" spans="1:9" ht="15" outlineLevel="1">
      <c r="A113" s="82"/>
      <c r="B113" s="33" t="s">
        <v>85</v>
      </c>
      <c r="C113" s="15"/>
      <c r="D113" s="15"/>
      <c r="E113" s="15">
        <v>70</v>
      </c>
      <c r="F113" s="15"/>
      <c r="G113" s="15"/>
      <c r="H113" s="77">
        <f aca="true" t="shared" si="18" ref="H113:H118">SUM(C113:F113)</f>
        <v>70</v>
      </c>
      <c r="I113" s="45">
        <f>H113/H$119</f>
        <v>0.28</v>
      </c>
    </row>
    <row r="114" spans="1:9" ht="15" outlineLevel="1">
      <c r="A114" s="68"/>
      <c r="B114" s="34" t="s">
        <v>83</v>
      </c>
      <c r="C114" s="15"/>
      <c r="D114" s="15"/>
      <c r="E114" s="15">
        <v>100</v>
      </c>
      <c r="F114" s="15"/>
      <c r="G114" s="15"/>
      <c r="H114" s="77">
        <f t="shared" si="18"/>
        <v>100</v>
      </c>
      <c r="I114" s="45">
        <f aca="true" t="shared" si="19" ref="I114:I119">H114/H$119</f>
        <v>0.4</v>
      </c>
    </row>
    <row r="115" spans="1:9" ht="15">
      <c r="A115" s="68"/>
      <c r="B115" s="34" t="s">
        <v>84</v>
      </c>
      <c r="C115" s="15"/>
      <c r="D115" s="15"/>
      <c r="E115" s="15"/>
      <c r="F115" s="15"/>
      <c r="G115" s="15"/>
      <c r="H115" s="77">
        <f t="shared" si="18"/>
        <v>0</v>
      </c>
      <c r="I115" s="45">
        <f t="shared" si="19"/>
        <v>0</v>
      </c>
    </row>
    <row r="116" spans="1:9" ht="15">
      <c r="A116" s="68"/>
      <c r="B116" s="34" t="s">
        <v>14</v>
      </c>
      <c r="C116" s="15"/>
      <c r="D116" s="15"/>
      <c r="E116" s="15"/>
      <c r="F116" s="15"/>
      <c r="G116" s="15"/>
      <c r="H116" s="77">
        <f t="shared" si="18"/>
        <v>0</v>
      </c>
      <c r="I116" s="45">
        <f t="shared" si="19"/>
        <v>0</v>
      </c>
    </row>
    <row r="117" spans="1:9" ht="15">
      <c r="A117" s="68"/>
      <c r="B117" s="34" t="s">
        <v>86</v>
      </c>
      <c r="C117" s="15"/>
      <c r="D117" s="15"/>
      <c r="E117" s="15">
        <v>80</v>
      </c>
      <c r="F117" s="15"/>
      <c r="G117" s="15"/>
      <c r="H117" s="77">
        <f t="shared" si="18"/>
        <v>80</v>
      </c>
      <c r="I117" s="45">
        <f t="shared" si="19"/>
        <v>0.32</v>
      </c>
    </row>
    <row r="118" spans="1:9" ht="15">
      <c r="A118" s="68"/>
      <c r="B118" s="34" t="s">
        <v>87</v>
      </c>
      <c r="C118" s="15"/>
      <c r="D118" s="15"/>
      <c r="E118" s="15"/>
      <c r="F118" s="15"/>
      <c r="G118" s="15"/>
      <c r="H118" s="77">
        <f t="shared" si="18"/>
        <v>0</v>
      </c>
      <c r="I118" s="45">
        <f t="shared" si="19"/>
        <v>0</v>
      </c>
    </row>
    <row r="119" spans="1:9" ht="16.5" thickBot="1">
      <c r="A119" s="63"/>
      <c r="B119" s="79" t="s">
        <v>88</v>
      </c>
      <c r="C119" s="80">
        <f>SUM(C113:C118)</f>
        <v>0</v>
      </c>
      <c r="D119" s="80">
        <f>SUM(D113:D118)</f>
        <v>0</v>
      </c>
      <c r="E119" s="80">
        <f>SUM(E113:E118)</f>
        <v>250</v>
      </c>
      <c r="F119" s="80">
        <f>SUM(F113:F118)</f>
        <v>0</v>
      </c>
      <c r="G119" s="80">
        <f>SUM(G113:G118)</f>
        <v>0</v>
      </c>
      <c r="H119" s="78">
        <f>SUM(C119:G119)</f>
        <v>250</v>
      </c>
      <c r="I119" s="45">
        <f t="shared" si="19"/>
        <v>1</v>
      </c>
    </row>
    <row r="120" spans="1:9" ht="13.5" thickTop="1">
      <c r="A120" s="10"/>
      <c r="B120" s="11"/>
      <c r="C120" s="11"/>
      <c r="D120" s="11"/>
      <c r="E120" s="11"/>
      <c r="F120" s="11"/>
      <c r="G120" s="11"/>
      <c r="H120" s="11"/>
      <c r="I120" s="48"/>
    </row>
    <row r="121" spans="1:9" s="2" customFormat="1" ht="7.5" customHeight="1">
      <c r="A121" s="5"/>
      <c r="B121" s="7"/>
      <c r="C121" s="4"/>
      <c r="D121" s="4"/>
      <c r="E121" s="4"/>
      <c r="F121" s="4"/>
      <c r="G121" s="4"/>
      <c r="H121" s="4"/>
      <c r="I121" s="48"/>
    </row>
    <row r="122" spans="1:13" ht="24.75" customHeight="1" thickBot="1">
      <c r="A122" s="100"/>
      <c r="B122" s="100" t="s">
        <v>45</v>
      </c>
      <c r="C122" s="101" t="s">
        <v>0</v>
      </c>
      <c r="D122" s="16"/>
      <c r="E122" s="16"/>
      <c r="F122" s="16"/>
      <c r="G122" s="16"/>
      <c r="H122" s="16"/>
      <c r="I122" s="48"/>
      <c r="J122" s="17"/>
      <c r="K122" s="17"/>
      <c r="L122" s="17"/>
      <c r="M122" s="17"/>
    </row>
    <row r="123" spans="1:13" ht="16.5" customHeight="1" outlineLevel="1">
      <c r="A123" s="173" t="s">
        <v>18</v>
      </c>
      <c r="B123" s="174"/>
      <c r="C123" s="102">
        <f>E13</f>
        <v>8830</v>
      </c>
      <c r="D123" s="18"/>
      <c r="E123" s="18"/>
      <c r="F123" s="18"/>
      <c r="G123" s="18"/>
      <c r="H123" s="18"/>
      <c r="J123" s="17"/>
      <c r="K123" s="17"/>
      <c r="L123" s="17"/>
      <c r="M123" s="17"/>
    </row>
    <row r="124" spans="1:13" ht="15.75" customHeight="1" outlineLevel="1">
      <c r="A124" s="175" t="s">
        <v>20</v>
      </c>
      <c r="B124" s="176"/>
      <c r="C124" s="105">
        <f>SUM(H24,H40,H51,H66,H78,H89,H97,H110,H119)</f>
        <v>8803</v>
      </c>
      <c r="D124" s="18"/>
      <c r="E124" s="18"/>
      <c r="F124" s="18"/>
      <c r="G124" s="18"/>
      <c r="H124" s="18"/>
      <c r="I124" s="17"/>
      <c r="J124" s="17"/>
      <c r="K124" s="17"/>
      <c r="L124" s="17"/>
      <c r="M124" s="17"/>
    </row>
    <row r="125" spans="1:13" ht="16.5" customHeight="1" outlineLevel="1">
      <c r="A125" s="177" t="s">
        <v>22</v>
      </c>
      <c r="B125" s="178"/>
      <c r="C125" s="103">
        <f>C123-C124</f>
        <v>27</v>
      </c>
      <c r="D125" s="18"/>
      <c r="E125" s="18"/>
      <c r="F125" s="18"/>
      <c r="G125" s="18"/>
      <c r="H125" s="19"/>
      <c r="I125" s="17"/>
      <c r="J125" s="17"/>
      <c r="K125" s="17"/>
      <c r="L125" s="17"/>
      <c r="M125" s="17"/>
    </row>
    <row r="126" spans="1:13" ht="18.75" customHeight="1" thickBot="1">
      <c r="A126" s="179" t="s">
        <v>126</v>
      </c>
      <c r="B126" s="180"/>
      <c r="C126" s="104">
        <f>C125+Março!C126</f>
        <v>108</v>
      </c>
      <c r="D126" s="18"/>
      <c r="E126" s="18"/>
      <c r="F126" s="18"/>
      <c r="G126" s="18"/>
      <c r="H126" s="19"/>
      <c r="I126" s="17"/>
      <c r="J126" s="17"/>
      <c r="K126" s="17"/>
      <c r="L126" s="17"/>
      <c r="M126" s="17"/>
    </row>
    <row r="127" spans="1:13" s="2" customFormat="1" ht="12.75" customHeight="1">
      <c r="A127" s="10"/>
      <c r="B127" s="11"/>
      <c r="C127" s="11"/>
      <c r="D127" s="11"/>
      <c r="E127" s="11"/>
      <c r="F127" s="11"/>
      <c r="G127" s="11"/>
      <c r="H127" s="11"/>
      <c r="I127" s="17"/>
      <c r="J127" s="17"/>
      <c r="K127" s="17"/>
      <c r="L127" s="17"/>
      <c r="M127" s="17"/>
    </row>
    <row r="129" spans="2:3" ht="15.75">
      <c r="B129" s="110" t="s">
        <v>43</v>
      </c>
      <c r="C129" s="111"/>
    </row>
    <row r="130" spans="2:3" ht="15.75">
      <c r="B130" s="117" t="s">
        <v>37</v>
      </c>
      <c r="C130" s="118">
        <f>E13</f>
        <v>8830</v>
      </c>
    </row>
    <row r="131" spans="2:3" ht="15.75">
      <c r="B131" s="112" t="s">
        <v>79</v>
      </c>
      <c r="C131" s="118">
        <f>H24</f>
        <v>2750</v>
      </c>
    </row>
    <row r="132" spans="2:3" ht="15.75">
      <c r="B132" s="112" t="s">
        <v>5</v>
      </c>
      <c r="C132" s="118">
        <f>H40</f>
        <v>2895</v>
      </c>
    </row>
    <row r="133" spans="2:3" ht="15.75">
      <c r="B133" s="112" t="s">
        <v>10</v>
      </c>
      <c r="C133" s="118">
        <f>H51</f>
        <v>600</v>
      </c>
    </row>
    <row r="134" spans="2:3" ht="15.75">
      <c r="B134" s="112" t="s">
        <v>90</v>
      </c>
      <c r="C134" s="118">
        <f>H66</f>
        <v>555</v>
      </c>
    </row>
    <row r="135" spans="2:3" ht="15.75">
      <c r="B135" s="112" t="s">
        <v>91</v>
      </c>
      <c r="C135" s="118">
        <f>H78</f>
        <v>545</v>
      </c>
    </row>
    <row r="136" spans="2:3" ht="15.75">
      <c r="B136" s="112" t="s">
        <v>28</v>
      </c>
      <c r="C136" s="118">
        <f>H89</f>
        <v>508</v>
      </c>
    </row>
    <row r="137" spans="2:16" ht="15.75">
      <c r="B137" s="112" t="s">
        <v>74</v>
      </c>
      <c r="C137" s="118">
        <f>H97</f>
        <v>200</v>
      </c>
      <c r="G137" s="52"/>
      <c r="H137" s="52"/>
      <c r="I137" s="11"/>
      <c r="J137" s="11"/>
      <c r="K137" s="11"/>
      <c r="L137" s="11"/>
      <c r="M137" s="11"/>
      <c r="N137" s="11"/>
      <c r="O137" s="11"/>
      <c r="P137" s="17"/>
    </row>
    <row r="138" spans="2:16" ht="15.75">
      <c r="B138" s="112" t="s">
        <v>34</v>
      </c>
      <c r="C138" s="118">
        <f>H110</f>
        <v>500</v>
      </c>
      <c r="G138" s="5"/>
      <c r="H138" s="5"/>
      <c r="I138" s="53"/>
      <c r="J138" s="53"/>
      <c r="K138" s="53"/>
      <c r="L138" s="53"/>
      <c r="M138" s="53"/>
      <c r="N138" s="53"/>
      <c r="O138" s="54"/>
      <c r="P138" s="17"/>
    </row>
    <row r="139" spans="2:16" ht="15.75">
      <c r="B139" s="112" t="s">
        <v>89</v>
      </c>
      <c r="C139" s="114">
        <f>H119</f>
        <v>250</v>
      </c>
      <c r="G139" s="5"/>
      <c r="H139" s="5"/>
      <c r="I139" s="53"/>
      <c r="J139" s="53"/>
      <c r="K139" s="53"/>
      <c r="L139" s="53"/>
      <c r="M139" s="53"/>
      <c r="N139" s="53"/>
      <c r="O139" s="54"/>
      <c r="P139" s="17"/>
    </row>
    <row r="140" spans="2:16" ht="15.75">
      <c r="B140" s="115" t="s">
        <v>44</v>
      </c>
      <c r="C140" s="116"/>
      <c r="D140" s="13"/>
      <c r="G140" s="5"/>
      <c r="H140" s="5"/>
      <c r="I140" s="53"/>
      <c r="J140" s="53"/>
      <c r="K140" s="53"/>
      <c r="L140" s="53"/>
      <c r="M140" s="53"/>
      <c r="N140" s="53"/>
      <c r="O140" s="54"/>
      <c r="P140" s="17"/>
    </row>
    <row r="141" spans="4:16" ht="15">
      <c r="D141" s="13"/>
      <c r="G141" s="10"/>
      <c r="H141" s="11"/>
      <c r="I141" s="11"/>
      <c r="J141" s="11"/>
      <c r="K141" s="11"/>
      <c r="L141" s="11"/>
      <c r="M141" s="11"/>
      <c r="N141" s="11"/>
      <c r="O141" s="11"/>
      <c r="P141" s="17"/>
    </row>
    <row r="142" spans="3:4" ht="15">
      <c r="C142" s="12"/>
      <c r="D142" s="13"/>
    </row>
    <row r="143" ht="15">
      <c r="D143" s="13"/>
    </row>
    <row r="144" ht="15">
      <c r="D144" s="13"/>
    </row>
    <row r="145" ht="15">
      <c r="D145" s="13"/>
    </row>
    <row r="146" ht="15">
      <c r="D146" s="13"/>
    </row>
    <row r="147" ht="15">
      <c r="D147" s="13"/>
    </row>
    <row r="148" spans="4:6" ht="15">
      <c r="D148" s="51"/>
      <c r="E148" s="12"/>
      <c r="F148" s="12"/>
    </row>
    <row r="151" ht="12.75">
      <c r="C151" s="8"/>
    </row>
    <row r="152" ht="12.75">
      <c r="B152" s="14"/>
    </row>
  </sheetData>
  <sheetProtection/>
  <mergeCells count="16">
    <mergeCell ref="C1:I4"/>
    <mergeCell ref="A4:B4"/>
    <mergeCell ref="A6:B6"/>
    <mergeCell ref="A15:B15"/>
    <mergeCell ref="A26:B26"/>
    <mergeCell ref="A42:B42"/>
    <mergeCell ref="A123:B123"/>
    <mergeCell ref="A124:B124"/>
    <mergeCell ref="A125:B125"/>
    <mergeCell ref="A126:B126"/>
    <mergeCell ref="A53:B53"/>
    <mergeCell ref="A68:B68"/>
    <mergeCell ref="A80:B80"/>
    <mergeCell ref="A91:B91"/>
    <mergeCell ref="A99:B99"/>
    <mergeCell ref="A112:B112"/>
  </mergeCells>
  <printOptions horizontalCentered="1"/>
  <pageMargins left="0.2" right="0.2" top="0.24" bottom="0.29" header="0.17" footer="0.21"/>
  <pageSetup horizontalDpi="360" verticalDpi="360" orientation="landscape" scale="7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C152"/>
  <sheetViews>
    <sheetView showGridLines="0" zoomScalePageLayoutView="0" workbookViewId="0" topLeftCell="A1">
      <pane xSplit="2" ySplit="4" topLeftCell="C13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" sqref="C1:I4"/>
    </sheetView>
  </sheetViews>
  <sheetFormatPr defaultColWidth="11.57421875" defaultRowHeight="12.75" outlineLevelRow="1"/>
  <cols>
    <col min="1" max="1" width="7.7109375" style="0" customWidth="1"/>
    <col min="2" max="2" width="45.421875" style="0" customWidth="1"/>
    <col min="3" max="3" width="12.421875" style="0" bestFit="1" customWidth="1"/>
    <col min="4" max="4" width="20.421875" style="0" customWidth="1"/>
    <col min="5" max="5" width="20.8515625" style="0" customWidth="1"/>
    <col min="6" max="6" width="19.421875" style="0" customWidth="1"/>
    <col min="7" max="7" width="33.421875" style="0" customWidth="1"/>
    <col min="8" max="8" width="11.28125" style="0" bestFit="1" customWidth="1"/>
    <col min="9" max="9" width="13.00390625" style="0" customWidth="1"/>
    <col min="10" max="10" width="2.7109375" style="0" customWidth="1"/>
    <col min="11" max="11" width="3.7109375" style="0" customWidth="1"/>
    <col min="12" max="16384" width="11.421875" style="0" customWidth="1"/>
  </cols>
  <sheetData>
    <row r="1" spans="1:9" s="3" customFormat="1" ht="33" customHeight="1">
      <c r="A1" s="61"/>
      <c r="B1" s="62"/>
      <c r="C1" s="168" t="s">
        <v>143</v>
      </c>
      <c r="D1" s="168"/>
      <c r="E1" s="168"/>
      <c r="F1" s="168"/>
      <c r="G1" s="168"/>
      <c r="H1" s="168"/>
      <c r="I1" s="168"/>
    </row>
    <row r="2" spans="1:9" s="3" customFormat="1" ht="25.5">
      <c r="A2" s="61"/>
      <c r="B2" s="62"/>
      <c r="C2" s="168"/>
      <c r="D2" s="168"/>
      <c r="E2" s="168"/>
      <c r="F2" s="168"/>
      <c r="G2" s="168"/>
      <c r="H2" s="168"/>
      <c r="I2" s="168"/>
    </row>
    <row r="3" spans="1:9" s="3" customFormat="1" ht="27" customHeight="1">
      <c r="A3" s="61"/>
      <c r="B3" s="62"/>
      <c r="C3" s="168"/>
      <c r="D3" s="168"/>
      <c r="E3" s="168"/>
      <c r="F3" s="168"/>
      <c r="G3" s="168"/>
      <c r="H3" s="168"/>
      <c r="I3" s="168"/>
    </row>
    <row r="4" spans="1:9" s="3" customFormat="1" ht="33.75" customHeight="1">
      <c r="A4" s="181" t="s">
        <v>114</v>
      </c>
      <c r="B4" s="181"/>
      <c r="C4" s="168"/>
      <c r="D4" s="168"/>
      <c r="E4" s="168"/>
      <c r="F4" s="168"/>
      <c r="G4" s="168"/>
      <c r="H4" s="168"/>
      <c r="I4" s="168"/>
    </row>
    <row r="5" spans="1:9" s="3" customFormat="1" ht="15.75" customHeight="1" thickBot="1">
      <c r="A5" s="59"/>
      <c r="B5" s="58"/>
      <c r="C5" s="60"/>
      <c r="D5" s="60"/>
      <c r="E5" s="60"/>
      <c r="F5" s="60"/>
      <c r="G5" s="60"/>
      <c r="H5" s="58"/>
      <c r="I5" s="60"/>
    </row>
    <row r="6" spans="1:25" s="1" customFormat="1" ht="16.5" thickBot="1">
      <c r="A6" s="182" t="s">
        <v>37</v>
      </c>
      <c r="B6" s="183"/>
      <c r="C6" s="92" t="s">
        <v>95</v>
      </c>
      <c r="D6" s="93" t="s">
        <v>102</v>
      </c>
      <c r="E6" s="93" t="s">
        <v>88</v>
      </c>
      <c r="F6" s="94" t="s">
        <v>103</v>
      </c>
      <c r="G6" s="27"/>
      <c r="I6"/>
      <c r="J6"/>
      <c r="K6"/>
      <c r="Q6"/>
      <c r="R6"/>
      <c r="S6"/>
      <c r="T6"/>
      <c r="U6"/>
      <c r="V6"/>
      <c r="W6"/>
      <c r="X6"/>
      <c r="Y6"/>
    </row>
    <row r="7" spans="1:7" ht="15" outlineLevel="1">
      <c r="A7" s="57"/>
      <c r="B7" s="33" t="s">
        <v>38</v>
      </c>
      <c r="C7" s="29"/>
      <c r="D7" s="29">
        <v>8000</v>
      </c>
      <c r="E7" s="84">
        <f aca="true" t="shared" si="0" ref="E7:E12">SUM(C7:D7)</f>
        <v>8000</v>
      </c>
      <c r="F7" s="95">
        <f aca="true" t="shared" si="1" ref="F7:F12">E7/E$13</f>
        <v>0.9060022650056625</v>
      </c>
      <c r="G7" s="28"/>
    </row>
    <row r="8" spans="1:7" ht="15" outlineLevel="1">
      <c r="A8" s="57"/>
      <c r="B8" s="34" t="s">
        <v>1</v>
      </c>
      <c r="C8" s="21"/>
      <c r="D8" s="21"/>
      <c r="E8" s="85">
        <f t="shared" si="0"/>
        <v>0</v>
      </c>
      <c r="F8" s="96">
        <f t="shared" si="1"/>
        <v>0</v>
      </c>
      <c r="G8" s="26"/>
    </row>
    <row r="9" spans="1:7" ht="15" outlineLevel="1">
      <c r="A9" s="57"/>
      <c r="B9" s="34" t="s">
        <v>2</v>
      </c>
      <c r="C9" s="21"/>
      <c r="D9" s="21"/>
      <c r="E9" s="85">
        <f t="shared" si="0"/>
        <v>0</v>
      </c>
      <c r="F9" s="96">
        <f t="shared" si="1"/>
        <v>0</v>
      </c>
      <c r="G9" s="26"/>
    </row>
    <row r="10" spans="1:7" ht="15" outlineLevel="1">
      <c r="A10" s="57"/>
      <c r="B10" s="34" t="s">
        <v>47</v>
      </c>
      <c r="C10" s="21">
        <v>800</v>
      </c>
      <c r="D10" s="21">
        <v>30</v>
      </c>
      <c r="E10" s="85">
        <f t="shared" si="0"/>
        <v>830</v>
      </c>
      <c r="F10" s="96">
        <f t="shared" si="1"/>
        <v>0.09399773499433749</v>
      </c>
      <c r="G10" s="26"/>
    </row>
    <row r="11" spans="1:7" ht="15" outlineLevel="1">
      <c r="A11" s="57"/>
      <c r="B11" s="34" t="s">
        <v>3</v>
      </c>
      <c r="C11" s="21"/>
      <c r="D11" s="21"/>
      <c r="E11" s="85">
        <f t="shared" si="0"/>
        <v>0</v>
      </c>
      <c r="F11" s="96">
        <f t="shared" si="1"/>
        <v>0</v>
      </c>
      <c r="G11" s="97"/>
    </row>
    <row r="12" spans="1:7" ht="45" outlineLevel="1">
      <c r="A12" s="57"/>
      <c r="B12" s="35" t="s">
        <v>104</v>
      </c>
      <c r="C12" s="21"/>
      <c r="D12" s="21"/>
      <c r="E12" s="85">
        <f t="shared" si="0"/>
        <v>0</v>
      </c>
      <c r="F12" s="96">
        <f t="shared" si="1"/>
        <v>0</v>
      </c>
      <c r="G12" s="26"/>
    </row>
    <row r="13" spans="1:8" ht="16.5" outlineLevel="1" thickBot="1">
      <c r="A13" s="121"/>
      <c r="B13" s="66" t="s">
        <v>99</v>
      </c>
      <c r="C13" s="65">
        <f>SUM(C7:C12)</f>
        <v>800</v>
      </c>
      <c r="D13" s="65">
        <f>SUM(D7:D12)</f>
        <v>8030</v>
      </c>
      <c r="E13" s="67">
        <f>SUM(C13:D13)</f>
        <v>8830</v>
      </c>
      <c r="F13" s="50">
        <v>1</v>
      </c>
      <c r="G13" s="25"/>
      <c r="H13" s="17"/>
    </row>
    <row r="14" spans="1:8" ht="14.25" outlineLevel="1" thickBot="1" thickTop="1">
      <c r="A14" s="5"/>
      <c r="B14" s="10"/>
      <c r="C14" s="24"/>
      <c r="D14" s="24"/>
      <c r="E14" s="24"/>
      <c r="F14" s="25"/>
      <c r="G14" s="25"/>
      <c r="H14" s="25"/>
    </row>
    <row r="15" spans="1:25" s="1" customFormat="1" ht="15.75">
      <c r="A15" s="171" t="s">
        <v>79</v>
      </c>
      <c r="B15" s="172"/>
      <c r="C15" s="55" t="s">
        <v>95</v>
      </c>
      <c r="D15" s="55" t="s">
        <v>101</v>
      </c>
      <c r="E15" s="55" t="s">
        <v>96</v>
      </c>
      <c r="F15" s="55" t="s">
        <v>97</v>
      </c>
      <c r="G15" s="55" t="s">
        <v>98</v>
      </c>
      <c r="H15" s="69" t="s">
        <v>88</v>
      </c>
      <c r="I15" s="56" t="s">
        <v>103</v>
      </c>
      <c r="J15"/>
      <c r="K15"/>
      <c r="Q15"/>
      <c r="R15"/>
      <c r="S15"/>
      <c r="T15"/>
      <c r="U15"/>
      <c r="V15"/>
      <c r="W15"/>
      <c r="X15"/>
      <c r="Y15"/>
    </row>
    <row r="16" spans="1:9" ht="15" outlineLevel="1">
      <c r="A16" s="57"/>
      <c r="B16" s="33" t="s">
        <v>123</v>
      </c>
      <c r="C16" s="41"/>
      <c r="D16" s="42">
        <v>2000</v>
      </c>
      <c r="E16" s="42"/>
      <c r="F16" s="42"/>
      <c r="G16" s="42"/>
      <c r="H16" s="83">
        <f>SUM(C16:G16)</f>
        <v>2000</v>
      </c>
      <c r="I16" s="45">
        <f aca="true" t="shared" si="2" ref="I16:I23">H16/H$24</f>
        <v>0.7272727272727273</v>
      </c>
    </row>
    <row r="17" spans="1:9" ht="15" outlineLevel="1">
      <c r="A17" s="57"/>
      <c r="B17" s="34" t="s">
        <v>72</v>
      </c>
      <c r="C17" s="43"/>
      <c r="D17" s="43"/>
      <c r="E17" s="43"/>
      <c r="F17" s="43"/>
      <c r="G17" s="43"/>
      <c r="H17" s="83">
        <f aca="true" t="shared" si="3" ref="H17:H23">SUM(C17:G17)</f>
        <v>0</v>
      </c>
      <c r="I17" s="45">
        <f t="shared" si="2"/>
        <v>0</v>
      </c>
    </row>
    <row r="18" spans="1:9" ht="15" outlineLevel="1">
      <c r="A18" s="57"/>
      <c r="B18" s="34" t="s">
        <v>121</v>
      </c>
      <c r="C18" s="43"/>
      <c r="D18" s="43"/>
      <c r="E18" s="43"/>
      <c r="F18" s="43"/>
      <c r="G18" s="43"/>
      <c r="H18" s="83">
        <f t="shared" si="3"/>
        <v>0</v>
      </c>
      <c r="I18" s="45">
        <f t="shared" si="2"/>
        <v>0</v>
      </c>
    </row>
    <row r="19" spans="1:9" ht="15" outlineLevel="1">
      <c r="A19" s="57"/>
      <c r="B19" s="34" t="s">
        <v>122</v>
      </c>
      <c r="C19" s="43"/>
      <c r="D19" s="43">
        <v>500</v>
      </c>
      <c r="E19" s="43"/>
      <c r="F19" s="43"/>
      <c r="G19" s="43"/>
      <c r="H19" s="83">
        <f t="shared" si="3"/>
        <v>500</v>
      </c>
      <c r="I19" s="45">
        <f>H19/H$24</f>
        <v>0.18181818181818182</v>
      </c>
    </row>
    <row r="20" spans="1:9" ht="15" outlineLevel="1">
      <c r="A20" s="57"/>
      <c r="B20" s="34" t="s">
        <v>73</v>
      </c>
      <c r="C20" s="43"/>
      <c r="D20" s="43"/>
      <c r="E20" s="43"/>
      <c r="F20" s="43"/>
      <c r="G20" s="43"/>
      <c r="H20" s="83">
        <f t="shared" si="3"/>
        <v>0</v>
      </c>
      <c r="I20" s="45">
        <f t="shared" si="2"/>
        <v>0</v>
      </c>
    </row>
    <row r="21" spans="1:9" ht="15" outlineLevel="1">
      <c r="A21" s="57"/>
      <c r="B21" s="34" t="s">
        <v>105</v>
      </c>
      <c r="C21" s="43">
        <v>20</v>
      </c>
      <c r="D21" s="43">
        <v>200</v>
      </c>
      <c r="E21" s="43"/>
      <c r="F21" s="43"/>
      <c r="G21" s="43"/>
      <c r="H21" s="83">
        <f t="shared" si="3"/>
        <v>220</v>
      </c>
      <c r="I21" s="45">
        <f t="shared" si="2"/>
        <v>0.08</v>
      </c>
    </row>
    <row r="22" spans="1:9" ht="15" outlineLevel="1">
      <c r="A22" s="57"/>
      <c r="B22" s="34" t="s">
        <v>125</v>
      </c>
      <c r="C22" s="43"/>
      <c r="D22" s="43">
        <v>30</v>
      </c>
      <c r="E22" s="43"/>
      <c r="G22" s="43"/>
      <c r="H22" s="83">
        <f t="shared" si="3"/>
        <v>30</v>
      </c>
      <c r="I22" s="45">
        <f t="shared" si="2"/>
        <v>0.01090909090909091</v>
      </c>
    </row>
    <row r="23" spans="1:12" ht="15" outlineLevel="1">
      <c r="A23" s="57"/>
      <c r="B23" s="36" t="s">
        <v>124</v>
      </c>
      <c r="C23" s="44"/>
      <c r="D23" s="44"/>
      <c r="E23" s="44"/>
      <c r="F23" s="44"/>
      <c r="G23" s="44"/>
      <c r="H23" s="83">
        <f t="shared" si="3"/>
        <v>0</v>
      </c>
      <c r="I23" s="45">
        <f t="shared" si="2"/>
        <v>0</v>
      </c>
      <c r="L23" s="98"/>
    </row>
    <row r="24" spans="1:9" ht="15.75" outlineLevel="1" thickBot="1">
      <c r="A24" s="63"/>
      <c r="B24" s="64" t="s">
        <v>88</v>
      </c>
      <c r="C24" s="65">
        <f>SUM(C16:C23)</f>
        <v>20</v>
      </c>
      <c r="D24" s="65">
        <f>SUM(D16:D23)</f>
        <v>2730</v>
      </c>
      <c r="E24" s="65">
        <f>SUM(E16:E23)</f>
        <v>0</v>
      </c>
      <c r="F24" s="65">
        <f>SUM(F16:F23)</f>
        <v>0</v>
      </c>
      <c r="G24" s="65">
        <f>SUM(G16:G23)</f>
        <v>0</v>
      </c>
      <c r="H24" s="83">
        <f>SUM(C24:G24)</f>
        <v>2750</v>
      </c>
      <c r="I24" s="47">
        <f>H24/H$24</f>
        <v>1</v>
      </c>
    </row>
    <row r="25" spans="1:8" ht="14.25" outlineLevel="1" thickBot="1" thickTop="1">
      <c r="A25" s="2"/>
      <c r="B25" s="2"/>
      <c r="C25" s="22"/>
      <c r="D25" s="22"/>
      <c r="E25" s="22"/>
      <c r="F25" s="40"/>
      <c r="G25" s="22"/>
      <c r="H25" s="22"/>
    </row>
    <row r="26" spans="1:9" ht="15.75" outlineLevel="1">
      <c r="A26" s="171" t="s">
        <v>5</v>
      </c>
      <c r="B26" s="172"/>
      <c r="C26" s="55" t="s">
        <v>95</v>
      </c>
      <c r="D26" s="55" t="s">
        <v>101</v>
      </c>
      <c r="E26" s="55" t="s">
        <v>96</v>
      </c>
      <c r="F26" s="55" t="s">
        <v>97</v>
      </c>
      <c r="G26" s="55" t="s">
        <v>98</v>
      </c>
      <c r="H26" s="69" t="s">
        <v>88</v>
      </c>
      <c r="I26" s="56" t="s">
        <v>103</v>
      </c>
    </row>
    <row r="27" spans="1:9" ht="15" outlineLevel="1">
      <c r="A27" s="68"/>
      <c r="B27" s="33" t="s">
        <v>6</v>
      </c>
      <c r="C27" s="29"/>
      <c r="D27" s="29">
        <v>500</v>
      </c>
      <c r="E27" s="29"/>
      <c r="F27" s="29"/>
      <c r="G27" s="29"/>
      <c r="H27" s="70">
        <f>SUM(C27:G27)</f>
        <v>500</v>
      </c>
      <c r="I27" s="45">
        <f>H27/H$40</f>
        <v>0.17271157167530224</v>
      </c>
    </row>
    <row r="28" spans="1:9" ht="15" outlineLevel="1">
      <c r="A28" s="68"/>
      <c r="B28" s="34" t="s">
        <v>7</v>
      </c>
      <c r="D28" s="21">
        <v>250</v>
      </c>
      <c r="E28" s="21"/>
      <c r="F28" s="21"/>
      <c r="G28" s="21"/>
      <c r="H28" s="70">
        <f aca="true" t="shared" si="4" ref="H28:H39">SUM(C28:G28)</f>
        <v>250</v>
      </c>
      <c r="I28" s="45">
        <f aca="true" t="shared" si="5" ref="I28:I40">H28/H$40</f>
        <v>0.08635578583765112</v>
      </c>
    </row>
    <row r="29" spans="1:9" ht="15" outlineLevel="1">
      <c r="A29" s="68"/>
      <c r="B29" s="34" t="s">
        <v>52</v>
      </c>
      <c r="C29" s="21"/>
      <c r="D29" s="21">
        <v>280</v>
      </c>
      <c r="E29" s="21"/>
      <c r="F29" s="21"/>
      <c r="G29" s="21"/>
      <c r="H29" s="70">
        <f t="shared" si="4"/>
        <v>280</v>
      </c>
      <c r="I29" s="45">
        <f t="shared" si="5"/>
        <v>0.09671848013816926</v>
      </c>
    </row>
    <row r="30" spans="1:9" ht="15">
      <c r="A30" s="68"/>
      <c r="B30" s="34" t="s">
        <v>8</v>
      </c>
      <c r="C30" s="21"/>
      <c r="D30" s="21">
        <v>120</v>
      </c>
      <c r="E30" s="21"/>
      <c r="F30" s="21"/>
      <c r="G30" s="21"/>
      <c r="H30" s="70">
        <f t="shared" si="4"/>
        <v>120</v>
      </c>
      <c r="I30" s="45">
        <f t="shared" si="5"/>
        <v>0.04145077720207254</v>
      </c>
    </row>
    <row r="31" spans="1:25" s="1" customFormat="1" ht="15">
      <c r="A31" s="68"/>
      <c r="B31" s="34" t="s">
        <v>46</v>
      </c>
      <c r="C31" s="21"/>
      <c r="D31" s="21">
        <v>30</v>
      </c>
      <c r="E31" s="21"/>
      <c r="F31" s="21"/>
      <c r="G31" s="21"/>
      <c r="H31" s="70">
        <f t="shared" si="4"/>
        <v>30</v>
      </c>
      <c r="I31" s="45">
        <f t="shared" si="5"/>
        <v>0.010362694300518135</v>
      </c>
      <c r="J31"/>
      <c r="K31"/>
      <c r="L31"/>
      <c r="M31"/>
      <c r="V31"/>
      <c r="W31"/>
      <c r="X31"/>
      <c r="Y31"/>
    </row>
    <row r="32" spans="1:9" ht="15" outlineLevel="1">
      <c r="A32" s="68"/>
      <c r="B32" s="34" t="s">
        <v>93</v>
      </c>
      <c r="C32" s="21"/>
      <c r="D32" s="21">
        <v>150</v>
      </c>
      <c r="E32" s="21" t="s">
        <v>49</v>
      </c>
      <c r="F32" s="21"/>
      <c r="G32" s="21"/>
      <c r="H32" s="70">
        <f t="shared" si="4"/>
        <v>150</v>
      </c>
      <c r="I32" s="45">
        <f t="shared" si="5"/>
        <v>0.05181347150259067</v>
      </c>
    </row>
    <row r="33" spans="1:9" ht="15" outlineLevel="1">
      <c r="A33" s="68"/>
      <c r="B33" s="34" t="s">
        <v>48</v>
      </c>
      <c r="C33" s="21"/>
      <c r="D33" s="21">
        <v>30</v>
      </c>
      <c r="E33" s="21"/>
      <c r="F33" s="21"/>
      <c r="G33" s="21"/>
      <c r="H33" s="70">
        <f t="shared" si="4"/>
        <v>30</v>
      </c>
      <c r="I33" s="45">
        <f t="shared" si="5"/>
        <v>0.010362694300518135</v>
      </c>
    </row>
    <row r="34" spans="1:9" ht="15" outlineLevel="1">
      <c r="A34" s="68"/>
      <c r="B34" s="34" t="s">
        <v>142</v>
      </c>
      <c r="C34" s="21"/>
      <c r="D34" s="21"/>
      <c r="E34" s="21">
        <v>15</v>
      </c>
      <c r="F34" s="21"/>
      <c r="G34" s="21"/>
      <c r="H34" s="70">
        <f t="shared" si="4"/>
        <v>15</v>
      </c>
      <c r="I34" s="45">
        <f t="shared" si="5"/>
        <v>0.0051813471502590676</v>
      </c>
    </row>
    <row r="35" spans="1:9" ht="15" outlineLevel="1">
      <c r="A35" s="68"/>
      <c r="B35" s="34" t="s">
        <v>54</v>
      </c>
      <c r="C35" s="30">
        <v>300</v>
      </c>
      <c r="D35" s="21"/>
      <c r="E35" s="21">
        <v>600</v>
      </c>
      <c r="F35" s="21"/>
      <c r="G35" s="21"/>
      <c r="H35" s="70">
        <f t="shared" si="4"/>
        <v>900</v>
      </c>
      <c r="I35" s="45">
        <f t="shared" si="5"/>
        <v>0.31088082901554404</v>
      </c>
    </row>
    <row r="36" spans="1:9" ht="15" outlineLevel="1">
      <c r="A36" s="68"/>
      <c r="B36" s="34" t="s">
        <v>50</v>
      </c>
      <c r="C36" s="21">
        <v>320</v>
      </c>
      <c r="D36" s="21"/>
      <c r="E36" s="21"/>
      <c r="F36" s="21"/>
      <c r="G36" s="21"/>
      <c r="H36" s="70">
        <f t="shared" si="4"/>
        <v>320</v>
      </c>
      <c r="I36" s="45">
        <f t="shared" si="5"/>
        <v>0.11053540587219343</v>
      </c>
    </row>
    <row r="37" spans="1:9" ht="15" outlineLevel="1">
      <c r="A37" s="68"/>
      <c r="B37" s="34" t="s">
        <v>9</v>
      </c>
      <c r="C37" s="21"/>
      <c r="D37" s="21"/>
      <c r="E37" s="21"/>
      <c r="F37" s="21"/>
      <c r="G37" s="21"/>
      <c r="H37" s="70">
        <f t="shared" si="4"/>
        <v>0</v>
      </c>
      <c r="I37" s="45">
        <f t="shared" si="5"/>
        <v>0</v>
      </c>
    </row>
    <row r="38" spans="1:9" ht="15" outlineLevel="1">
      <c r="A38" s="68"/>
      <c r="B38" s="34" t="s">
        <v>53</v>
      </c>
      <c r="C38" s="21"/>
      <c r="D38" s="21">
        <v>20</v>
      </c>
      <c r="E38" s="21"/>
      <c r="F38" s="21"/>
      <c r="G38" s="21"/>
      <c r="H38" s="70">
        <f t="shared" si="4"/>
        <v>20</v>
      </c>
      <c r="I38" s="45">
        <f t="shared" si="5"/>
        <v>0.0069084628670120895</v>
      </c>
    </row>
    <row r="39" spans="1:9" ht="45" outlineLevel="1">
      <c r="A39" s="68"/>
      <c r="B39" s="37" t="s">
        <v>70</v>
      </c>
      <c r="C39" s="21"/>
      <c r="D39" s="21"/>
      <c r="E39" s="21"/>
      <c r="F39" s="21">
        <v>180</v>
      </c>
      <c r="G39" s="21">
        <v>100</v>
      </c>
      <c r="H39" s="70">
        <f t="shared" si="4"/>
        <v>280</v>
      </c>
      <c r="I39" s="45">
        <f t="shared" si="5"/>
        <v>0.09671848013816926</v>
      </c>
    </row>
    <row r="40" spans="1:9" ht="16.5" outlineLevel="1" thickBot="1">
      <c r="A40" s="63"/>
      <c r="B40" s="64" t="s">
        <v>88</v>
      </c>
      <c r="C40" s="65">
        <f>SUM(C27:C39)</f>
        <v>620</v>
      </c>
      <c r="D40" s="65">
        <f>SUM(D27:D39)</f>
        <v>1380</v>
      </c>
      <c r="E40" s="65">
        <f>SUM(E27:E39)</f>
        <v>615</v>
      </c>
      <c r="F40" s="65">
        <f>SUM(F27:F39)</f>
        <v>180</v>
      </c>
      <c r="G40" s="65">
        <f>SUM(G27:G39)</f>
        <v>100</v>
      </c>
      <c r="H40" s="71">
        <f>SUM(C40:G40)</f>
        <v>2895</v>
      </c>
      <c r="I40" s="47">
        <f t="shared" si="5"/>
        <v>1</v>
      </c>
    </row>
    <row r="41" ht="14.25" thickBot="1" thickTop="1"/>
    <row r="42" spans="1:25" s="1" customFormat="1" ht="15.75">
      <c r="A42" s="169" t="s">
        <v>10</v>
      </c>
      <c r="B42" s="170"/>
      <c r="C42" s="55" t="s">
        <v>95</v>
      </c>
      <c r="D42" s="55" t="s">
        <v>101</v>
      </c>
      <c r="E42" s="55" t="s">
        <v>96</v>
      </c>
      <c r="F42" s="55" t="s">
        <v>97</v>
      </c>
      <c r="G42" s="55" t="s">
        <v>98</v>
      </c>
      <c r="H42" s="55" t="s">
        <v>88</v>
      </c>
      <c r="I42" s="56" t="s">
        <v>103</v>
      </c>
      <c r="J42"/>
      <c r="K42"/>
      <c r="L42"/>
      <c r="M42"/>
      <c r="V42"/>
      <c r="W42"/>
      <c r="X42"/>
      <c r="Y42"/>
    </row>
    <row r="43" spans="1:9" ht="15" outlineLevel="1">
      <c r="A43" s="68"/>
      <c r="B43" s="33" t="s">
        <v>11</v>
      </c>
      <c r="C43" s="31"/>
      <c r="D43" s="31">
        <v>300</v>
      </c>
      <c r="E43" s="31"/>
      <c r="F43" s="31"/>
      <c r="G43" s="31"/>
      <c r="H43" s="72">
        <f aca="true" t="shared" si="6" ref="H43:H51">SUM(C43:G43)</f>
        <v>300</v>
      </c>
      <c r="I43" s="45">
        <f>H43/H$51</f>
        <v>0.5</v>
      </c>
    </row>
    <row r="44" spans="1:9" ht="15" outlineLevel="1">
      <c r="A44" s="68"/>
      <c r="B44" s="34" t="s">
        <v>12</v>
      </c>
      <c r="C44" s="9"/>
      <c r="D44" s="9"/>
      <c r="E44" s="9"/>
      <c r="F44" s="9"/>
      <c r="G44" s="9">
        <v>150</v>
      </c>
      <c r="H44" s="72">
        <f t="shared" si="6"/>
        <v>150</v>
      </c>
      <c r="I44" s="45">
        <f aca="true" t="shared" si="7" ref="I44:I51">H44/H$51</f>
        <v>0.25</v>
      </c>
    </row>
    <row r="45" spans="1:9" ht="15" outlineLevel="1">
      <c r="A45" s="68"/>
      <c r="B45" s="34" t="s">
        <v>56</v>
      </c>
      <c r="C45" s="9"/>
      <c r="D45" s="9"/>
      <c r="E45" s="9"/>
      <c r="F45" s="9"/>
      <c r="G45" s="9"/>
      <c r="H45" s="72">
        <f t="shared" si="6"/>
        <v>0</v>
      </c>
      <c r="I45" s="45">
        <f t="shared" si="7"/>
        <v>0</v>
      </c>
    </row>
    <row r="46" spans="1:9" ht="15" outlineLevel="1">
      <c r="A46" s="68"/>
      <c r="B46" s="34" t="s">
        <v>13</v>
      </c>
      <c r="C46" s="9"/>
      <c r="D46" s="9"/>
      <c r="E46" s="9"/>
      <c r="F46" s="9"/>
      <c r="G46" s="9"/>
      <c r="H46" s="72">
        <f t="shared" si="6"/>
        <v>0</v>
      </c>
      <c r="I46" s="45">
        <f t="shared" si="7"/>
        <v>0</v>
      </c>
    </row>
    <row r="47" spans="1:9" ht="15" outlineLevel="1">
      <c r="A47" s="68"/>
      <c r="B47" s="34" t="s">
        <v>14</v>
      </c>
      <c r="C47" s="9">
        <v>10</v>
      </c>
      <c r="D47" s="9"/>
      <c r="E47" s="9">
        <v>60</v>
      </c>
      <c r="F47" s="9"/>
      <c r="G47" s="9"/>
      <c r="H47" s="72">
        <f t="shared" si="6"/>
        <v>70</v>
      </c>
      <c r="I47" s="45">
        <f t="shared" si="7"/>
        <v>0.11666666666666667</v>
      </c>
    </row>
    <row r="48" spans="1:9" ht="15" outlineLevel="1">
      <c r="A48" s="68"/>
      <c r="B48" s="34" t="s">
        <v>55</v>
      </c>
      <c r="C48" s="9"/>
      <c r="D48" s="9"/>
      <c r="E48" s="9"/>
      <c r="F48" s="9"/>
      <c r="G48" s="9"/>
      <c r="H48" s="72">
        <f t="shared" si="6"/>
        <v>0</v>
      </c>
      <c r="I48" s="45">
        <f t="shared" si="7"/>
        <v>0</v>
      </c>
    </row>
    <row r="49" spans="1:9" ht="15" outlineLevel="1">
      <c r="A49" s="68"/>
      <c r="B49" s="34" t="s">
        <v>58</v>
      </c>
      <c r="C49" s="9"/>
      <c r="D49" s="9"/>
      <c r="E49" s="9"/>
      <c r="F49" s="9"/>
      <c r="G49" s="9"/>
      <c r="H49" s="72">
        <f t="shared" si="6"/>
        <v>0</v>
      </c>
      <c r="I49" s="45">
        <f t="shared" si="7"/>
        <v>0</v>
      </c>
    </row>
    <row r="50" spans="1:9" ht="15" outlineLevel="1">
      <c r="A50" s="68"/>
      <c r="B50" s="36" t="s">
        <v>57</v>
      </c>
      <c r="C50" s="23">
        <v>0</v>
      </c>
      <c r="D50" s="23"/>
      <c r="E50" s="23"/>
      <c r="F50" s="23">
        <v>80</v>
      </c>
      <c r="G50" s="23"/>
      <c r="H50" s="72">
        <f t="shared" si="6"/>
        <v>80</v>
      </c>
      <c r="I50" s="45">
        <f t="shared" si="7"/>
        <v>0.13333333333333333</v>
      </c>
    </row>
    <row r="51" spans="1:9" ht="15.75" outlineLevel="1" thickBot="1">
      <c r="A51" s="63"/>
      <c r="B51" s="64" t="s">
        <v>88</v>
      </c>
      <c r="C51" s="64">
        <f>SUM(C43:C50)</f>
        <v>10</v>
      </c>
      <c r="D51" s="64">
        <f>SUM(D43:D50)</f>
        <v>300</v>
      </c>
      <c r="E51" s="64">
        <f>SUM(E43:E50)</f>
        <v>60</v>
      </c>
      <c r="F51" s="64">
        <f>SUM(F43:F50)</f>
        <v>80</v>
      </c>
      <c r="G51" s="64">
        <f>SUM(G43:G50)</f>
        <v>150</v>
      </c>
      <c r="H51" s="72">
        <f t="shared" si="6"/>
        <v>600</v>
      </c>
      <c r="I51" s="47">
        <f t="shared" si="7"/>
        <v>1</v>
      </c>
    </row>
    <row r="52" spans="5:9" ht="14.25" outlineLevel="1" thickBot="1" thickTop="1">
      <c r="E52" s="12"/>
      <c r="I52" s="46"/>
    </row>
    <row r="53" spans="1:9" ht="15.75" outlineLevel="1">
      <c r="A53" s="169" t="s">
        <v>90</v>
      </c>
      <c r="B53" s="170"/>
      <c r="C53" s="55" t="s">
        <v>95</v>
      </c>
      <c r="D53" s="55" t="s">
        <v>101</v>
      </c>
      <c r="E53" s="55" t="s">
        <v>96</v>
      </c>
      <c r="F53" s="55" t="s">
        <v>97</v>
      </c>
      <c r="G53" s="55" t="s">
        <v>98</v>
      </c>
      <c r="H53" s="55" t="s">
        <v>88</v>
      </c>
      <c r="I53" s="56" t="s">
        <v>103</v>
      </c>
    </row>
    <row r="54" spans="1:9" ht="15">
      <c r="A54" s="68"/>
      <c r="B54" s="33" t="s">
        <v>59</v>
      </c>
      <c r="C54" s="31">
        <v>20</v>
      </c>
      <c r="D54" s="31"/>
      <c r="E54" s="31"/>
      <c r="F54" s="31"/>
      <c r="G54" s="31"/>
      <c r="H54" s="72">
        <f>SUM(C54:G$54)</f>
        <v>20</v>
      </c>
      <c r="I54" s="45">
        <f>H54/H$66</f>
        <v>0.036036036036036036</v>
      </c>
    </row>
    <row r="55" spans="1:9" ht="15">
      <c r="A55" s="68"/>
      <c r="B55" s="34" t="s">
        <v>60</v>
      </c>
      <c r="C55" s="9"/>
      <c r="D55" s="9"/>
      <c r="E55" s="9">
        <v>50</v>
      </c>
      <c r="F55" s="9"/>
      <c r="G55" s="9"/>
      <c r="H55" s="73">
        <f aca="true" t="shared" si="8" ref="H55:H66">SUM(C55:G55)</f>
        <v>50</v>
      </c>
      <c r="I55" s="45">
        <f aca="true" t="shared" si="9" ref="I55:I66">H55/H$66</f>
        <v>0.09009009009009009</v>
      </c>
    </row>
    <row r="56" spans="1:9" ht="15">
      <c r="A56" s="68"/>
      <c r="B56" s="34" t="s">
        <v>15</v>
      </c>
      <c r="C56" s="9"/>
      <c r="D56" s="9"/>
      <c r="E56" s="9"/>
      <c r="F56" s="9"/>
      <c r="G56" s="9"/>
      <c r="H56" s="73">
        <f t="shared" si="8"/>
        <v>0</v>
      </c>
      <c r="I56" s="45">
        <f t="shared" si="9"/>
        <v>0</v>
      </c>
    </row>
    <row r="57" spans="1:25" s="1" customFormat="1" ht="15">
      <c r="A57" s="68"/>
      <c r="B57" s="34" t="s">
        <v>69</v>
      </c>
      <c r="C57" s="9"/>
      <c r="D57" s="9">
        <v>200</v>
      </c>
      <c r="E57" s="9"/>
      <c r="F57" s="9"/>
      <c r="G57" s="9"/>
      <c r="H57" s="73">
        <f t="shared" si="8"/>
        <v>200</v>
      </c>
      <c r="I57" s="45">
        <f t="shared" si="9"/>
        <v>0.36036036036036034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9" ht="15" outlineLevel="1">
      <c r="A58" s="68"/>
      <c r="B58" s="34" t="s">
        <v>16</v>
      </c>
      <c r="C58" s="9"/>
      <c r="D58" s="9"/>
      <c r="E58" s="9">
        <f>120+80</f>
        <v>200</v>
      </c>
      <c r="F58" s="9"/>
      <c r="G58" s="9"/>
      <c r="H58" s="73">
        <f t="shared" si="8"/>
        <v>200</v>
      </c>
      <c r="I58" s="45">
        <f t="shared" si="9"/>
        <v>0.36036036036036034</v>
      </c>
    </row>
    <row r="59" spans="1:9" ht="15" outlineLevel="1">
      <c r="A59" s="68"/>
      <c r="B59" s="34" t="s">
        <v>17</v>
      </c>
      <c r="C59" s="9"/>
      <c r="D59" s="9"/>
      <c r="E59" s="9"/>
      <c r="F59" s="9">
        <v>15</v>
      </c>
      <c r="G59" s="9"/>
      <c r="H59" s="73">
        <f t="shared" si="8"/>
        <v>15</v>
      </c>
      <c r="I59" s="45">
        <f t="shared" si="9"/>
        <v>0.02702702702702703</v>
      </c>
    </row>
    <row r="60" spans="1:9" ht="15" outlineLevel="1">
      <c r="A60" s="68"/>
      <c r="B60" s="34" t="s">
        <v>62</v>
      </c>
      <c r="C60" s="9"/>
      <c r="D60" s="9"/>
      <c r="E60" s="9"/>
      <c r="F60" s="9"/>
      <c r="G60" s="9"/>
      <c r="H60" s="73">
        <f t="shared" si="8"/>
        <v>0</v>
      </c>
      <c r="I60" s="45">
        <f t="shared" si="9"/>
        <v>0</v>
      </c>
    </row>
    <row r="61" spans="1:9" ht="15" outlineLevel="1">
      <c r="A61" s="68"/>
      <c r="B61" s="34" t="s">
        <v>19</v>
      </c>
      <c r="C61" s="9"/>
      <c r="D61" s="9"/>
      <c r="E61" s="9"/>
      <c r="F61" s="9"/>
      <c r="G61" s="9"/>
      <c r="H61" s="73">
        <f t="shared" si="8"/>
        <v>0</v>
      </c>
      <c r="I61" s="45">
        <f t="shared" si="9"/>
        <v>0</v>
      </c>
    </row>
    <row r="62" spans="1:9" ht="15" outlineLevel="1">
      <c r="A62" s="68"/>
      <c r="B62" s="34" t="s">
        <v>21</v>
      </c>
      <c r="C62" s="9"/>
      <c r="D62" s="9"/>
      <c r="E62" s="9"/>
      <c r="F62" s="9"/>
      <c r="G62" s="9"/>
      <c r="H62" s="73">
        <f t="shared" si="8"/>
        <v>0</v>
      </c>
      <c r="I62" s="45">
        <f t="shared" si="9"/>
        <v>0</v>
      </c>
    </row>
    <row r="63" spans="1:9" ht="15" outlineLevel="1">
      <c r="A63" s="68"/>
      <c r="B63" s="34" t="s">
        <v>63</v>
      </c>
      <c r="C63" s="9">
        <v>50</v>
      </c>
      <c r="D63" s="9"/>
      <c r="E63" s="9">
        <v>20</v>
      </c>
      <c r="F63" s="9"/>
      <c r="G63" s="9"/>
      <c r="H63" s="73">
        <f t="shared" si="8"/>
        <v>70</v>
      </c>
      <c r="I63" s="45">
        <f t="shared" si="9"/>
        <v>0.12612612612612611</v>
      </c>
    </row>
    <row r="64" spans="1:9" ht="15">
      <c r="A64" s="68"/>
      <c r="B64" s="34" t="s">
        <v>61</v>
      </c>
      <c r="C64" s="9"/>
      <c r="D64" s="9"/>
      <c r="E64" s="9"/>
      <c r="F64" s="9"/>
      <c r="G64" s="9"/>
      <c r="H64" s="73">
        <f t="shared" si="8"/>
        <v>0</v>
      </c>
      <c r="I64" s="45">
        <f t="shared" si="9"/>
        <v>0</v>
      </c>
    </row>
    <row r="65" spans="1:29" s="1" customFormat="1" ht="15">
      <c r="A65" s="81"/>
      <c r="B65" s="38" t="s">
        <v>64</v>
      </c>
      <c r="C65" s="9"/>
      <c r="D65" s="9"/>
      <c r="E65" s="9"/>
      <c r="F65" s="9"/>
      <c r="G65" s="9"/>
      <c r="H65" s="73">
        <f t="shared" si="8"/>
        <v>0</v>
      </c>
      <c r="I65" s="45">
        <f t="shared" si="9"/>
        <v>0</v>
      </c>
      <c r="J65"/>
      <c r="K65"/>
      <c r="L65"/>
      <c r="M65"/>
      <c r="V65"/>
      <c r="W65"/>
      <c r="X65"/>
      <c r="Y65"/>
      <c r="Z65"/>
      <c r="AA65"/>
      <c r="AB65"/>
      <c r="AC65"/>
    </row>
    <row r="66" spans="1:9" ht="16.5" outlineLevel="1" thickBot="1">
      <c r="A66" s="63"/>
      <c r="B66" s="64" t="s">
        <v>88</v>
      </c>
      <c r="C66" s="64">
        <f>SUM(C54:C65)</f>
        <v>70</v>
      </c>
      <c r="D66" s="64">
        <f>SUM(D54:D65)</f>
        <v>200</v>
      </c>
      <c r="E66" s="64">
        <f>SUM(E54:E65)</f>
        <v>270</v>
      </c>
      <c r="F66" s="64">
        <f>SUM(F54:F65)</f>
        <v>15</v>
      </c>
      <c r="G66" s="64">
        <f>SUM(G54:G65)</f>
        <v>0</v>
      </c>
      <c r="H66" s="74">
        <f t="shared" si="8"/>
        <v>555</v>
      </c>
      <c r="I66" s="45">
        <f t="shared" si="9"/>
        <v>1</v>
      </c>
    </row>
    <row r="67" ht="14.25" outlineLevel="1" thickBot="1" thickTop="1"/>
    <row r="68" spans="1:9" ht="15.75" outlineLevel="1">
      <c r="A68" s="169" t="s">
        <v>91</v>
      </c>
      <c r="B68" s="170"/>
      <c r="C68" s="55" t="s">
        <v>95</v>
      </c>
      <c r="D68" s="55" t="s">
        <v>101</v>
      </c>
      <c r="E68" s="55" t="s">
        <v>96</v>
      </c>
      <c r="F68" s="55" t="s">
        <v>97</v>
      </c>
      <c r="G68" s="55" t="s">
        <v>98</v>
      </c>
      <c r="H68" s="55" t="s">
        <v>88</v>
      </c>
      <c r="I68" s="56" t="s">
        <v>103</v>
      </c>
    </row>
    <row r="69" spans="1:9" ht="15" outlineLevel="1">
      <c r="A69" s="68"/>
      <c r="B69" s="33" t="s">
        <v>92</v>
      </c>
      <c r="C69" s="31">
        <v>10</v>
      </c>
      <c r="D69" s="31"/>
      <c r="E69" s="31">
        <v>10</v>
      </c>
      <c r="F69" s="31"/>
      <c r="G69" s="31"/>
      <c r="H69" s="72">
        <f>SUM(C69:G69)</f>
        <v>20</v>
      </c>
      <c r="I69" s="45">
        <f>H69/H$78</f>
        <v>0.03669724770642202</v>
      </c>
    </row>
    <row r="70" spans="1:9" ht="15" outlineLevel="1">
      <c r="A70" s="68"/>
      <c r="B70" s="34" t="s">
        <v>23</v>
      </c>
      <c r="C70" s="9">
        <v>20</v>
      </c>
      <c r="D70" s="9"/>
      <c r="E70" s="9">
        <v>60</v>
      </c>
      <c r="F70" s="9"/>
      <c r="G70" s="9"/>
      <c r="H70" s="72">
        <f aca="true" t="shared" si="10" ref="H70:H77">SUM(C70:G70)</f>
        <v>80</v>
      </c>
      <c r="I70" s="45">
        <f>H70/H$78</f>
        <v>0.14678899082568808</v>
      </c>
    </row>
    <row r="71" spans="1:9" ht="15" outlineLevel="1">
      <c r="A71" s="68"/>
      <c r="B71" s="34" t="s">
        <v>94</v>
      </c>
      <c r="C71" s="9">
        <f>SUM(C69:C70)</f>
        <v>30</v>
      </c>
      <c r="D71" s="9"/>
      <c r="E71" s="9"/>
      <c r="F71" s="9"/>
      <c r="G71" s="9"/>
      <c r="H71" s="72">
        <f t="shared" si="10"/>
        <v>30</v>
      </c>
      <c r="I71" s="45">
        <f>H71/H$78</f>
        <v>0.05504587155963303</v>
      </c>
    </row>
    <row r="72" spans="1:9" ht="15" outlineLevel="1">
      <c r="A72" s="68"/>
      <c r="B72" s="34" t="s">
        <v>24</v>
      </c>
      <c r="C72" s="9">
        <v>50</v>
      </c>
      <c r="D72" s="9"/>
      <c r="E72" s="9"/>
      <c r="F72" s="9"/>
      <c r="G72" s="9">
        <v>20</v>
      </c>
      <c r="H72" s="72">
        <f t="shared" si="10"/>
        <v>70</v>
      </c>
      <c r="I72" s="45">
        <f aca="true" t="shared" si="11" ref="I72:I78">H72/H$78</f>
        <v>0.12844036697247707</v>
      </c>
    </row>
    <row r="73" spans="1:9" ht="15" outlineLevel="1">
      <c r="A73" s="68"/>
      <c r="B73" s="34" t="s">
        <v>25</v>
      </c>
      <c r="C73" s="9"/>
      <c r="D73" s="9"/>
      <c r="E73" s="9"/>
      <c r="F73" s="9">
        <v>65</v>
      </c>
      <c r="G73" s="9"/>
      <c r="H73" s="72">
        <f>SUM(C73:G73)</f>
        <v>65</v>
      </c>
      <c r="I73" s="45">
        <f t="shared" si="11"/>
        <v>0.11926605504587157</v>
      </c>
    </row>
    <row r="74" spans="1:9" ht="15" outlineLevel="1">
      <c r="A74" s="68"/>
      <c r="B74" s="34" t="s">
        <v>26</v>
      </c>
      <c r="C74" s="9"/>
      <c r="D74" s="9">
        <v>100</v>
      </c>
      <c r="E74" s="9"/>
      <c r="F74" s="9"/>
      <c r="G74" s="9"/>
      <c r="H74" s="72">
        <f>SUM(C74:G74)</f>
        <v>100</v>
      </c>
      <c r="I74" s="45">
        <f t="shared" si="11"/>
        <v>0.1834862385321101</v>
      </c>
    </row>
    <row r="75" spans="1:9" ht="15" outlineLevel="1">
      <c r="A75" s="68"/>
      <c r="B75" s="34" t="s">
        <v>27</v>
      </c>
      <c r="C75" s="9"/>
      <c r="D75" s="9"/>
      <c r="E75" s="9"/>
      <c r="F75" s="9">
        <v>40</v>
      </c>
      <c r="G75" s="9"/>
      <c r="H75" s="72">
        <f t="shared" si="10"/>
        <v>40</v>
      </c>
      <c r="I75" s="45">
        <f t="shared" si="11"/>
        <v>0.07339449541284404</v>
      </c>
    </row>
    <row r="76" spans="1:9" ht="15">
      <c r="A76" s="68"/>
      <c r="B76" s="34" t="s">
        <v>65</v>
      </c>
      <c r="C76" s="9">
        <v>50</v>
      </c>
      <c r="D76" s="9"/>
      <c r="E76" s="9"/>
      <c r="F76" s="9"/>
      <c r="G76" s="9"/>
      <c r="H76" s="72">
        <f>SUM(C76:G76)</f>
        <v>50</v>
      </c>
      <c r="I76" s="45">
        <f t="shared" si="11"/>
        <v>0.09174311926605505</v>
      </c>
    </row>
    <row r="77" spans="1:29" s="1" customFormat="1" ht="15">
      <c r="A77" s="68"/>
      <c r="B77" s="36" t="s">
        <v>4</v>
      </c>
      <c r="C77" s="23"/>
      <c r="D77" s="23"/>
      <c r="E77" s="23"/>
      <c r="F77" s="23"/>
      <c r="G77" s="23">
        <v>90</v>
      </c>
      <c r="H77" s="72">
        <f t="shared" si="10"/>
        <v>90</v>
      </c>
      <c r="I77" s="45">
        <f t="shared" si="11"/>
        <v>0.1651376146788991</v>
      </c>
      <c r="J77"/>
      <c r="K77"/>
      <c r="L77"/>
      <c r="M77"/>
      <c r="V77"/>
      <c r="W77"/>
      <c r="X77"/>
      <c r="Y77"/>
      <c r="Z77"/>
      <c r="AA77"/>
      <c r="AB77"/>
      <c r="AC77"/>
    </row>
    <row r="78" spans="1:9" ht="16.5" outlineLevel="1" thickBot="1">
      <c r="A78" s="63"/>
      <c r="B78" s="64" t="s">
        <v>88</v>
      </c>
      <c r="C78" s="64">
        <f>SUM(C69:C77)</f>
        <v>160</v>
      </c>
      <c r="D78" s="64">
        <f>SUM(D69:D77)</f>
        <v>100</v>
      </c>
      <c r="E78" s="64">
        <f>SUM(E69:E77)</f>
        <v>70</v>
      </c>
      <c r="F78" s="64">
        <f>SUM(F69:F77)</f>
        <v>105</v>
      </c>
      <c r="G78" s="64">
        <f>SUM(G69:G77)</f>
        <v>110</v>
      </c>
      <c r="H78" s="74">
        <f>SUM(C78:G78)</f>
        <v>545</v>
      </c>
      <c r="I78" s="45">
        <f t="shared" si="11"/>
        <v>1</v>
      </c>
    </row>
    <row r="79" ht="14.25" outlineLevel="1" thickBot="1" thickTop="1">
      <c r="I79" s="46"/>
    </row>
    <row r="80" spans="1:9" ht="15.75" outlineLevel="1">
      <c r="A80" s="169" t="s">
        <v>28</v>
      </c>
      <c r="B80" s="170"/>
      <c r="C80" s="55" t="s">
        <v>95</v>
      </c>
      <c r="D80" s="55" t="s">
        <v>101</v>
      </c>
      <c r="E80" s="55" t="s">
        <v>96</v>
      </c>
      <c r="F80" s="55" t="s">
        <v>97</v>
      </c>
      <c r="G80" s="55" t="s">
        <v>98</v>
      </c>
      <c r="H80" s="55" t="s">
        <v>88</v>
      </c>
      <c r="I80" s="56" t="s">
        <v>103</v>
      </c>
    </row>
    <row r="81" spans="1:9" ht="15" outlineLevel="1">
      <c r="A81" s="68"/>
      <c r="B81" s="33" t="s">
        <v>29</v>
      </c>
      <c r="C81" s="31"/>
      <c r="D81" s="31"/>
      <c r="E81" s="31">
        <v>30</v>
      </c>
      <c r="F81" s="31">
        <v>210</v>
      </c>
      <c r="G81" s="31"/>
      <c r="H81" s="72">
        <f>SUM(C81:F81)</f>
        <v>240</v>
      </c>
      <c r="I81" s="45">
        <f>H81/H$89</f>
        <v>0.47244094488188976</v>
      </c>
    </row>
    <row r="82" spans="1:9" ht="15" outlineLevel="1">
      <c r="A82" s="68"/>
      <c r="B82" s="34" t="s">
        <v>71</v>
      </c>
      <c r="C82" s="9">
        <v>20</v>
      </c>
      <c r="D82" s="9"/>
      <c r="E82" s="9">
        <v>5</v>
      </c>
      <c r="F82" s="9"/>
      <c r="G82" s="9"/>
      <c r="H82" s="72">
        <f aca="true" t="shared" si="12" ref="H82:H87">SUM(C82:F82)</f>
        <v>25</v>
      </c>
      <c r="I82" s="45">
        <f aca="true" t="shared" si="13" ref="I82:I89">H82/H$89</f>
        <v>0.04921259842519685</v>
      </c>
    </row>
    <row r="83" spans="1:9" ht="15" outlineLevel="1">
      <c r="A83" s="68"/>
      <c r="B83" s="38" t="s">
        <v>66</v>
      </c>
      <c r="C83" s="9"/>
      <c r="D83" s="9"/>
      <c r="E83" s="9"/>
      <c r="F83" s="9">
        <v>240</v>
      </c>
      <c r="G83" s="9"/>
      <c r="H83" s="72">
        <f t="shared" si="12"/>
        <v>240</v>
      </c>
      <c r="I83" s="45">
        <f t="shared" si="13"/>
        <v>0.47244094488188976</v>
      </c>
    </row>
    <row r="84" spans="1:14" ht="15" outlineLevel="1">
      <c r="A84" s="68"/>
      <c r="B84" s="34" t="s">
        <v>30</v>
      </c>
      <c r="C84" s="9"/>
      <c r="D84" s="9"/>
      <c r="E84" s="9">
        <v>3</v>
      </c>
      <c r="F84" s="9"/>
      <c r="G84" s="9"/>
      <c r="H84" s="72">
        <f t="shared" si="12"/>
        <v>3</v>
      </c>
      <c r="I84" s="45">
        <f t="shared" si="13"/>
        <v>0.005905511811023622</v>
      </c>
      <c r="N84" s="14"/>
    </row>
    <row r="85" spans="1:9" ht="15" outlineLevel="1">
      <c r="A85" s="68"/>
      <c r="B85" s="34" t="s">
        <v>31</v>
      </c>
      <c r="C85" s="9"/>
      <c r="D85" s="9"/>
      <c r="E85" s="9"/>
      <c r="F85" s="9"/>
      <c r="G85" s="9"/>
      <c r="H85" s="72">
        <f t="shared" si="12"/>
        <v>0</v>
      </c>
      <c r="I85" s="45">
        <f t="shared" si="13"/>
        <v>0</v>
      </c>
    </row>
    <row r="86" spans="1:9" ht="15" outlineLevel="1">
      <c r="A86" s="68"/>
      <c r="B86" s="34" t="s">
        <v>32</v>
      </c>
      <c r="C86" s="9"/>
      <c r="D86" s="9"/>
      <c r="E86" s="9"/>
      <c r="F86" s="9"/>
      <c r="G86" s="9"/>
      <c r="H86" s="72">
        <f t="shared" si="12"/>
        <v>0</v>
      </c>
      <c r="I86" s="45">
        <f t="shared" si="13"/>
        <v>0</v>
      </c>
    </row>
    <row r="87" spans="1:9" ht="15">
      <c r="A87" s="68"/>
      <c r="B87" s="34" t="s">
        <v>67</v>
      </c>
      <c r="C87" s="9"/>
      <c r="D87" s="9"/>
      <c r="E87" s="9"/>
      <c r="F87" s="9"/>
      <c r="G87" s="9"/>
      <c r="H87" s="72">
        <f t="shared" si="12"/>
        <v>0</v>
      </c>
      <c r="I87" s="45">
        <f t="shared" si="13"/>
        <v>0</v>
      </c>
    </row>
    <row r="88" spans="1:9" ht="45" outlineLevel="1">
      <c r="A88" s="68"/>
      <c r="B88" s="39" t="s">
        <v>68</v>
      </c>
      <c r="C88" s="23"/>
      <c r="D88" s="23"/>
      <c r="E88" s="23"/>
      <c r="F88" s="23"/>
      <c r="G88" s="23"/>
      <c r="H88" s="75"/>
      <c r="I88" s="45">
        <f>H88/H$89</f>
        <v>0</v>
      </c>
    </row>
    <row r="89" spans="1:9" ht="16.5" outlineLevel="1" thickBot="1">
      <c r="A89" s="63"/>
      <c r="B89" s="64" t="s">
        <v>88</v>
      </c>
      <c r="C89" s="64">
        <f>SUM(C81:C88)</f>
        <v>20</v>
      </c>
      <c r="D89" s="64">
        <f>SUM(D81:D88)</f>
        <v>0</v>
      </c>
      <c r="E89" s="64">
        <f>SUM(E81:E88)</f>
        <v>38</v>
      </c>
      <c r="F89" s="64">
        <f>SUM(F81:F88)</f>
        <v>450</v>
      </c>
      <c r="G89" s="64">
        <f>SUM(G81:G88)</f>
        <v>0</v>
      </c>
      <c r="H89" s="74">
        <f>SUM(C89:G89)</f>
        <v>508</v>
      </c>
      <c r="I89" s="45">
        <f t="shared" si="13"/>
        <v>1</v>
      </c>
    </row>
    <row r="90" spans="10:29" s="2" customFormat="1" ht="14.25" thickBot="1" thickTop="1">
      <c r="J90"/>
      <c r="K90"/>
      <c r="L90"/>
      <c r="M90"/>
      <c r="V90"/>
      <c r="W90"/>
      <c r="X90"/>
      <c r="Y90"/>
      <c r="Z90"/>
      <c r="AA90"/>
      <c r="AB90"/>
      <c r="AC90"/>
    </row>
    <row r="91" spans="1:29" s="20" customFormat="1" ht="15.75">
      <c r="A91" s="171" t="s">
        <v>74</v>
      </c>
      <c r="B91" s="172"/>
      <c r="C91" s="55" t="s">
        <v>95</v>
      </c>
      <c r="D91" s="55" t="s">
        <v>101</v>
      </c>
      <c r="E91" s="55" t="s">
        <v>96</v>
      </c>
      <c r="F91" s="55" t="s">
        <v>97</v>
      </c>
      <c r="G91" s="55" t="s">
        <v>98</v>
      </c>
      <c r="H91" s="55" t="s">
        <v>88</v>
      </c>
      <c r="I91" s="56" t="s">
        <v>103</v>
      </c>
      <c r="J91" s="32"/>
      <c r="K91" s="32"/>
      <c r="L91" s="32"/>
      <c r="M91" s="32"/>
      <c r="V91" s="32"/>
      <c r="W91" s="32"/>
      <c r="X91" s="32"/>
      <c r="Y91" s="32"/>
      <c r="Z91" s="32"/>
      <c r="AA91" s="32"/>
      <c r="AB91" s="32"/>
      <c r="AC91" s="32"/>
    </row>
    <row r="92" spans="1:29" s="2" customFormat="1" ht="15">
      <c r="A92" s="82"/>
      <c r="B92" s="33" t="s">
        <v>76</v>
      </c>
      <c r="C92" s="9"/>
      <c r="D92" s="9"/>
      <c r="E92" s="9"/>
      <c r="F92" s="9"/>
      <c r="G92" s="9"/>
      <c r="H92" s="73">
        <f aca="true" t="shared" si="14" ref="H92:H97">SUM(C92:G92)</f>
        <v>0</v>
      </c>
      <c r="I92" s="45">
        <f aca="true" t="shared" si="15" ref="I92:I97">H92/H$97</f>
        <v>0</v>
      </c>
      <c r="J92"/>
      <c r="K92"/>
      <c r="L92"/>
      <c r="M92"/>
      <c r="V92"/>
      <c r="W92"/>
      <c r="X92"/>
      <c r="Y92"/>
      <c r="Z92"/>
      <c r="AA92"/>
      <c r="AB92"/>
      <c r="AC92"/>
    </row>
    <row r="93" spans="1:29" s="2" customFormat="1" ht="15">
      <c r="A93" s="82"/>
      <c r="B93" s="34" t="s">
        <v>77</v>
      </c>
      <c r="C93" s="9"/>
      <c r="D93" s="9"/>
      <c r="E93" s="9"/>
      <c r="F93" s="9"/>
      <c r="G93" s="9"/>
      <c r="H93" s="73">
        <f t="shared" si="14"/>
        <v>0</v>
      </c>
      <c r="I93" s="45">
        <f t="shared" si="15"/>
        <v>0</v>
      </c>
      <c r="J93"/>
      <c r="K93"/>
      <c r="L93"/>
      <c r="M93"/>
      <c r="V93"/>
      <c r="W93"/>
      <c r="X93"/>
      <c r="Y93"/>
      <c r="Z93"/>
      <c r="AA93"/>
      <c r="AB93"/>
      <c r="AC93"/>
    </row>
    <row r="94" spans="1:29" s="2" customFormat="1" ht="15">
      <c r="A94" s="82"/>
      <c r="B94" s="34" t="s">
        <v>78</v>
      </c>
      <c r="C94" s="9"/>
      <c r="D94" s="9"/>
      <c r="E94" s="9"/>
      <c r="F94" s="9"/>
      <c r="G94" s="9"/>
      <c r="H94" s="73">
        <f t="shared" si="14"/>
        <v>0</v>
      </c>
      <c r="I94" s="45">
        <f t="shared" si="15"/>
        <v>0</v>
      </c>
      <c r="J94"/>
      <c r="K94"/>
      <c r="L94"/>
      <c r="M94"/>
      <c r="V94"/>
      <c r="W94"/>
      <c r="X94"/>
      <c r="Y94"/>
      <c r="Z94"/>
      <c r="AA94"/>
      <c r="AB94"/>
      <c r="AC94"/>
    </row>
    <row r="95" spans="1:29" s="2" customFormat="1" ht="15">
      <c r="A95" s="82"/>
      <c r="B95" s="34" t="s">
        <v>75</v>
      </c>
      <c r="C95" s="9"/>
      <c r="D95" s="9">
        <v>200</v>
      </c>
      <c r="E95" s="9"/>
      <c r="F95" s="9"/>
      <c r="G95" s="9"/>
      <c r="H95" s="73">
        <f t="shared" si="14"/>
        <v>200</v>
      </c>
      <c r="I95" s="45">
        <f t="shared" si="15"/>
        <v>1</v>
      </c>
      <c r="J95"/>
      <c r="K95"/>
      <c r="L95"/>
      <c r="M95"/>
      <c r="V95"/>
      <c r="W95"/>
      <c r="X95"/>
      <c r="Y95"/>
      <c r="Z95"/>
      <c r="AA95"/>
      <c r="AB95"/>
      <c r="AC95"/>
    </row>
    <row r="96" spans="1:29" s="2" customFormat="1" ht="15">
      <c r="A96" s="82"/>
      <c r="B96" s="34" t="s">
        <v>4</v>
      </c>
      <c r="C96" s="9"/>
      <c r="D96" s="9"/>
      <c r="E96" s="9"/>
      <c r="F96" s="9"/>
      <c r="G96" s="9"/>
      <c r="H96" s="73">
        <f t="shared" si="14"/>
        <v>0</v>
      </c>
      <c r="I96" s="45">
        <f t="shared" si="15"/>
        <v>0</v>
      </c>
      <c r="J96"/>
      <c r="K96"/>
      <c r="L96"/>
      <c r="M96"/>
      <c r="V96"/>
      <c r="W96"/>
      <c r="X96"/>
      <c r="Y96"/>
      <c r="Z96"/>
      <c r="AA96"/>
      <c r="AB96"/>
      <c r="AC96"/>
    </row>
    <row r="97" spans="1:29" s="2" customFormat="1" ht="16.5" thickBot="1">
      <c r="A97" s="63"/>
      <c r="B97" s="64" t="s">
        <v>88</v>
      </c>
      <c r="C97" s="64">
        <f>SUM(C92:C96)</f>
        <v>0</v>
      </c>
      <c r="D97" s="64">
        <f>SUM(D92:D96)</f>
        <v>200</v>
      </c>
      <c r="E97" s="64">
        <f>SUM(E92:E96)</f>
        <v>0</v>
      </c>
      <c r="F97" s="64">
        <f>SUM(F92:F96)</f>
        <v>0</v>
      </c>
      <c r="G97" s="64">
        <f>SUM(G92:G96)</f>
        <v>0</v>
      </c>
      <c r="H97" s="74">
        <f t="shared" si="14"/>
        <v>200</v>
      </c>
      <c r="I97" s="45">
        <f t="shared" si="15"/>
        <v>1</v>
      </c>
      <c r="J97"/>
      <c r="K97"/>
      <c r="L97"/>
      <c r="M97"/>
      <c r="V97"/>
      <c r="W97"/>
      <c r="X97"/>
      <c r="Y97"/>
      <c r="Z97"/>
      <c r="AA97"/>
      <c r="AB97"/>
      <c r="AC97"/>
    </row>
    <row r="98" spans="1:29" s="2" customFormat="1" ht="14.25" thickBot="1" thickTop="1">
      <c r="A98" s="4"/>
      <c r="B98" s="5"/>
      <c r="C98" s="6"/>
      <c r="D98" s="6"/>
      <c r="E98" s="6"/>
      <c r="F98" s="6"/>
      <c r="G98" s="6"/>
      <c r="H98" s="6"/>
      <c r="I98" s="49"/>
      <c r="J98"/>
      <c r="K98"/>
      <c r="L98"/>
      <c r="M98"/>
      <c r="V98"/>
      <c r="W98"/>
      <c r="X98"/>
      <c r="Y98"/>
      <c r="Z98"/>
      <c r="AA98"/>
      <c r="AB98"/>
      <c r="AC98"/>
    </row>
    <row r="99" spans="1:9" ht="15.75">
      <c r="A99" s="171" t="s">
        <v>34</v>
      </c>
      <c r="B99" s="172"/>
      <c r="C99" s="55" t="s">
        <v>95</v>
      </c>
      <c r="D99" s="55" t="s">
        <v>101</v>
      </c>
      <c r="E99" s="55" t="s">
        <v>96</v>
      </c>
      <c r="F99" s="55" t="s">
        <v>97</v>
      </c>
      <c r="G99" s="55" t="s">
        <v>98</v>
      </c>
      <c r="H99" s="55" t="s">
        <v>88</v>
      </c>
      <c r="I99" s="56" t="s">
        <v>103</v>
      </c>
    </row>
    <row r="100" spans="1:9" ht="15" outlineLevel="1">
      <c r="A100" s="68"/>
      <c r="B100" s="33" t="s">
        <v>35</v>
      </c>
      <c r="D100" s="9"/>
      <c r="E100" s="9"/>
      <c r="F100" s="9"/>
      <c r="G100" s="9"/>
      <c r="H100" s="73">
        <f>SUM(C$100:G$100)</f>
        <v>0</v>
      </c>
      <c r="I100" s="45">
        <f>H100/H$110</f>
        <v>0</v>
      </c>
    </row>
    <row r="101" spans="1:9" ht="15" outlineLevel="1">
      <c r="A101" s="68"/>
      <c r="B101" s="34" t="s">
        <v>80</v>
      </c>
      <c r="C101" s="9"/>
      <c r="D101" s="9"/>
      <c r="E101" s="9"/>
      <c r="F101" s="9"/>
      <c r="G101" s="9"/>
      <c r="H101" s="73">
        <f aca="true" t="shared" si="16" ref="H101:H109">SUM(C101:G101)</f>
        <v>0</v>
      </c>
      <c r="I101" s="45">
        <f aca="true" t="shared" si="17" ref="I101:I110">H101/H$110</f>
        <v>0</v>
      </c>
    </row>
    <row r="102" spans="1:9" ht="15" outlineLevel="1">
      <c r="A102" s="68"/>
      <c r="B102" s="34" t="s">
        <v>39</v>
      </c>
      <c r="C102" s="9"/>
      <c r="D102" s="9"/>
      <c r="E102" s="9"/>
      <c r="F102" s="9"/>
      <c r="G102" s="9"/>
      <c r="H102" s="73">
        <f t="shared" si="16"/>
        <v>0</v>
      </c>
      <c r="I102" s="45">
        <f t="shared" si="17"/>
        <v>0</v>
      </c>
    </row>
    <row r="103" spans="1:14" ht="15" outlineLevel="1">
      <c r="A103" s="68"/>
      <c r="B103" s="34" t="s">
        <v>41</v>
      </c>
      <c r="C103" s="9"/>
      <c r="D103" s="9"/>
      <c r="E103" s="9"/>
      <c r="F103" s="9"/>
      <c r="G103" s="9"/>
      <c r="H103" s="73">
        <f t="shared" si="16"/>
        <v>0</v>
      </c>
      <c r="I103" s="45">
        <f t="shared" si="17"/>
        <v>0</v>
      </c>
      <c r="N103" s="99"/>
    </row>
    <row r="104" spans="1:9" ht="15" outlineLevel="1">
      <c r="A104" s="68"/>
      <c r="B104" s="34" t="s">
        <v>36</v>
      </c>
      <c r="C104" s="9"/>
      <c r="D104" s="9"/>
      <c r="E104" s="9"/>
      <c r="F104" s="9"/>
      <c r="G104" s="9"/>
      <c r="H104" s="73">
        <f t="shared" si="16"/>
        <v>0</v>
      </c>
      <c r="I104" s="45">
        <f t="shared" si="17"/>
        <v>0</v>
      </c>
    </row>
    <row r="105" spans="1:9" ht="15" outlineLevel="1">
      <c r="A105" s="68"/>
      <c r="B105" s="34" t="s">
        <v>40</v>
      </c>
      <c r="C105" s="9"/>
      <c r="D105" s="9"/>
      <c r="E105" s="9"/>
      <c r="F105" s="9"/>
      <c r="G105" s="9"/>
      <c r="H105" s="73">
        <f t="shared" si="16"/>
        <v>0</v>
      </c>
      <c r="I105" s="45">
        <f t="shared" si="17"/>
        <v>0</v>
      </c>
    </row>
    <row r="106" spans="1:9" ht="15" outlineLevel="1">
      <c r="A106" s="68"/>
      <c r="B106" s="34" t="s">
        <v>24</v>
      </c>
      <c r="C106" s="9"/>
      <c r="D106" s="9"/>
      <c r="E106" s="9"/>
      <c r="F106" s="9"/>
      <c r="G106" s="9"/>
      <c r="H106" s="73">
        <f t="shared" si="16"/>
        <v>0</v>
      </c>
      <c r="I106" s="45">
        <f t="shared" si="17"/>
        <v>0</v>
      </c>
    </row>
    <row r="107" spans="1:9" ht="15" outlineLevel="1">
      <c r="A107" s="68"/>
      <c r="B107" s="34" t="s">
        <v>42</v>
      </c>
      <c r="C107" s="9"/>
      <c r="D107" s="9"/>
      <c r="E107" s="9"/>
      <c r="F107" s="9"/>
      <c r="G107" s="9"/>
      <c r="H107" s="73">
        <f t="shared" si="16"/>
        <v>0</v>
      </c>
      <c r="I107" s="45">
        <f t="shared" si="17"/>
        <v>0</v>
      </c>
    </row>
    <row r="108" spans="1:9" ht="15" outlineLevel="1">
      <c r="A108" s="68"/>
      <c r="B108" s="34" t="s">
        <v>81</v>
      </c>
      <c r="C108" s="9"/>
      <c r="D108" s="9"/>
      <c r="E108" s="9"/>
      <c r="F108" s="9"/>
      <c r="G108" s="9"/>
      <c r="H108" s="73">
        <f t="shared" si="16"/>
        <v>0</v>
      </c>
      <c r="I108" s="45">
        <f t="shared" si="17"/>
        <v>0</v>
      </c>
    </row>
    <row r="109" spans="1:9" ht="15" outlineLevel="1">
      <c r="A109" s="68"/>
      <c r="B109" s="36" t="s">
        <v>82</v>
      </c>
      <c r="C109" s="23"/>
      <c r="D109" s="23">
        <v>500</v>
      </c>
      <c r="E109" s="23"/>
      <c r="F109" s="23"/>
      <c r="G109" s="23"/>
      <c r="H109" s="76">
        <f t="shared" si="16"/>
        <v>500</v>
      </c>
      <c r="I109" s="45">
        <f t="shared" si="17"/>
        <v>1</v>
      </c>
    </row>
    <row r="110" spans="1:9" ht="16.5" outlineLevel="1" thickBot="1">
      <c r="A110" s="63"/>
      <c r="B110" s="64" t="s">
        <v>88</v>
      </c>
      <c r="C110" s="64">
        <f>SUM(C100:C109)</f>
        <v>0</v>
      </c>
      <c r="D110" s="64">
        <f>SUM(D100:D109)</f>
        <v>500</v>
      </c>
      <c r="E110" s="64">
        <f>SUM(E100:E109)</f>
        <v>0</v>
      </c>
      <c r="F110" s="64">
        <f>SUM(F100:F109)</f>
        <v>0</v>
      </c>
      <c r="G110" s="64">
        <f>SUM(G100:G109)</f>
        <v>0</v>
      </c>
      <c r="H110" s="74">
        <f>SUM(C110:G110)</f>
        <v>500</v>
      </c>
      <c r="I110" s="45">
        <f t="shared" si="17"/>
        <v>1</v>
      </c>
    </row>
    <row r="111" spans="1:29" s="2" customFormat="1" ht="14.25" thickBot="1" thickTop="1">
      <c r="A111" s="4"/>
      <c r="B111" s="5"/>
      <c r="C111" s="6"/>
      <c r="D111" s="6"/>
      <c r="E111" s="6"/>
      <c r="F111" s="6"/>
      <c r="G111" s="6"/>
      <c r="H111" s="6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:9" ht="15.75">
      <c r="A112" s="171" t="s">
        <v>89</v>
      </c>
      <c r="B112" s="172"/>
      <c r="C112" s="55" t="s">
        <v>95</v>
      </c>
      <c r="D112" s="55" t="s">
        <v>101</v>
      </c>
      <c r="E112" s="55" t="s">
        <v>96</v>
      </c>
      <c r="F112" s="55" t="s">
        <v>97</v>
      </c>
      <c r="G112" s="55" t="s">
        <v>98</v>
      </c>
      <c r="H112" s="55" t="s">
        <v>88</v>
      </c>
      <c r="I112" s="56" t="s">
        <v>103</v>
      </c>
    </row>
    <row r="113" spans="1:9" ht="15" outlineLevel="1">
      <c r="A113" s="82"/>
      <c r="B113" s="33" t="s">
        <v>85</v>
      </c>
      <c r="C113" s="15"/>
      <c r="D113" s="15"/>
      <c r="E113" s="15">
        <v>70</v>
      </c>
      <c r="F113" s="15"/>
      <c r="G113" s="15"/>
      <c r="H113" s="77">
        <f aca="true" t="shared" si="18" ref="H113:H118">SUM(C113:F113)</f>
        <v>70</v>
      </c>
      <c r="I113" s="45">
        <f>H113/H$119</f>
        <v>0.28</v>
      </c>
    </row>
    <row r="114" spans="1:9" ht="15" outlineLevel="1">
      <c r="A114" s="68"/>
      <c r="B114" s="34" t="s">
        <v>83</v>
      </c>
      <c r="C114" s="15"/>
      <c r="D114" s="15"/>
      <c r="E114" s="15">
        <v>100</v>
      </c>
      <c r="F114" s="15"/>
      <c r="G114" s="15"/>
      <c r="H114" s="77">
        <f t="shared" si="18"/>
        <v>100</v>
      </c>
      <c r="I114" s="45">
        <f aca="true" t="shared" si="19" ref="I114:I119">H114/H$119</f>
        <v>0.4</v>
      </c>
    </row>
    <row r="115" spans="1:9" ht="15">
      <c r="A115" s="68"/>
      <c r="B115" s="34" t="s">
        <v>84</v>
      </c>
      <c r="C115" s="15"/>
      <c r="D115" s="15"/>
      <c r="E115" s="15"/>
      <c r="F115" s="15"/>
      <c r="G115" s="15"/>
      <c r="H115" s="77">
        <f t="shared" si="18"/>
        <v>0</v>
      </c>
      <c r="I115" s="45">
        <f t="shared" si="19"/>
        <v>0</v>
      </c>
    </row>
    <row r="116" spans="1:9" ht="15">
      <c r="A116" s="68"/>
      <c r="B116" s="34" t="s">
        <v>14</v>
      </c>
      <c r="C116" s="15"/>
      <c r="D116" s="15"/>
      <c r="E116" s="15"/>
      <c r="F116" s="15"/>
      <c r="G116" s="15"/>
      <c r="H116" s="77">
        <f t="shared" si="18"/>
        <v>0</v>
      </c>
      <c r="I116" s="45">
        <f t="shared" si="19"/>
        <v>0</v>
      </c>
    </row>
    <row r="117" spans="1:9" ht="15">
      <c r="A117" s="68"/>
      <c r="B117" s="34" t="s">
        <v>86</v>
      </c>
      <c r="C117" s="15"/>
      <c r="D117" s="15"/>
      <c r="E117" s="15">
        <v>80</v>
      </c>
      <c r="F117" s="15"/>
      <c r="G117" s="15"/>
      <c r="H117" s="77">
        <f t="shared" si="18"/>
        <v>80</v>
      </c>
      <c r="I117" s="45">
        <f t="shared" si="19"/>
        <v>0.32</v>
      </c>
    </row>
    <row r="118" spans="1:9" ht="15">
      <c r="A118" s="68"/>
      <c r="B118" s="34" t="s">
        <v>87</v>
      </c>
      <c r="C118" s="15"/>
      <c r="D118" s="15"/>
      <c r="E118" s="15"/>
      <c r="F118" s="15"/>
      <c r="G118" s="15"/>
      <c r="H118" s="77">
        <f t="shared" si="18"/>
        <v>0</v>
      </c>
      <c r="I118" s="45">
        <f t="shared" si="19"/>
        <v>0</v>
      </c>
    </row>
    <row r="119" spans="1:9" ht="16.5" thickBot="1">
      <c r="A119" s="63"/>
      <c r="B119" s="79" t="s">
        <v>88</v>
      </c>
      <c r="C119" s="80">
        <f>SUM(C113:C118)</f>
        <v>0</v>
      </c>
      <c r="D119" s="80">
        <f>SUM(D113:D118)</f>
        <v>0</v>
      </c>
      <c r="E119" s="80">
        <f>SUM(E113:E118)</f>
        <v>250</v>
      </c>
      <c r="F119" s="80">
        <f>SUM(F113:F118)</f>
        <v>0</v>
      </c>
      <c r="G119" s="80">
        <f>SUM(G113:G118)</f>
        <v>0</v>
      </c>
      <c r="H119" s="78">
        <f>SUM(C119:G119)</f>
        <v>250</v>
      </c>
      <c r="I119" s="45">
        <f t="shared" si="19"/>
        <v>1</v>
      </c>
    </row>
    <row r="120" spans="1:9" ht="13.5" thickTop="1">
      <c r="A120" s="10"/>
      <c r="B120" s="11"/>
      <c r="C120" s="11"/>
      <c r="D120" s="11"/>
      <c r="E120" s="11"/>
      <c r="F120" s="11"/>
      <c r="G120" s="11"/>
      <c r="H120" s="11"/>
      <c r="I120" s="48"/>
    </row>
    <row r="121" spans="1:9" s="2" customFormat="1" ht="7.5" customHeight="1">
      <c r="A121" s="5"/>
      <c r="B121" s="7"/>
      <c r="C121" s="4"/>
      <c r="D121" s="4"/>
      <c r="E121" s="4"/>
      <c r="F121" s="4"/>
      <c r="G121" s="4"/>
      <c r="H121" s="4"/>
      <c r="I121" s="48"/>
    </row>
    <row r="122" spans="1:13" ht="24.75" customHeight="1" thickBot="1">
      <c r="A122" s="100"/>
      <c r="B122" s="100" t="s">
        <v>45</v>
      </c>
      <c r="C122" s="101" t="s">
        <v>0</v>
      </c>
      <c r="D122" s="16"/>
      <c r="E122" s="16"/>
      <c r="F122" s="16"/>
      <c r="G122" s="16"/>
      <c r="H122" s="16"/>
      <c r="I122" s="48"/>
      <c r="J122" s="17"/>
      <c r="K122" s="17"/>
      <c r="L122" s="17"/>
      <c r="M122" s="17"/>
    </row>
    <row r="123" spans="1:13" ht="16.5" customHeight="1" outlineLevel="1">
      <c r="A123" s="173" t="s">
        <v>18</v>
      </c>
      <c r="B123" s="174"/>
      <c r="C123" s="102">
        <f>E13</f>
        <v>8830</v>
      </c>
      <c r="D123" s="18"/>
      <c r="E123" s="18"/>
      <c r="F123" s="18"/>
      <c r="G123" s="18"/>
      <c r="H123" s="18"/>
      <c r="J123" s="17"/>
      <c r="K123" s="17"/>
      <c r="L123" s="17"/>
      <c r="M123" s="17"/>
    </row>
    <row r="124" spans="1:13" ht="15.75" customHeight="1" outlineLevel="1">
      <c r="A124" s="175" t="s">
        <v>20</v>
      </c>
      <c r="B124" s="176"/>
      <c r="C124" s="105">
        <f>SUM(H24,H40,H51,H66,H78,H89,H97,H110,H119)</f>
        <v>8803</v>
      </c>
      <c r="D124" s="18"/>
      <c r="E124" s="18"/>
      <c r="F124" s="18"/>
      <c r="G124" s="18"/>
      <c r="H124" s="18"/>
      <c r="I124" s="17"/>
      <c r="J124" s="17"/>
      <c r="K124" s="17"/>
      <c r="L124" s="17"/>
      <c r="M124" s="17"/>
    </row>
    <row r="125" spans="1:13" ht="16.5" customHeight="1" outlineLevel="1">
      <c r="A125" s="177" t="s">
        <v>22</v>
      </c>
      <c r="B125" s="178"/>
      <c r="C125" s="103">
        <f>C123-C124</f>
        <v>27</v>
      </c>
      <c r="D125" s="18"/>
      <c r="E125" s="18"/>
      <c r="F125" s="18"/>
      <c r="G125" s="18"/>
      <c r="H125" s="19"/>
      <c r="I125" s="17"/>
      <c r="J125" s="17"/>
      <c r="K125" s="17"/>
      <c r="L125" s="17"/>
      <c r="M125" s="17"/>
    </row>
    <row r="126" spans="1:13" ht="18.75" customHeight="1" thickBot="1">
      <c r="A126" s="179" t="s">
        <v>126</v>
      </c>
      <c r="B126" s="180"/>
      <c r="C126" s="104">
        <f>C125+Abril!C126</f>
        <v>135</v>
      </c>
      <c r="D126" s="18"/>
      <c r="E126" s="18"/>
      <c r="F126" s="18"/>
      <c r="G126" s="18"/>
      <c r="H126" s="19"/>
      <c r="I126" s="17"/>
      <c r="J126" s="17"/>
      <c r="K126" s="17"/>
      <c r="L126" s="17"/>
      <c r="M126" s="17"/>
    </row>
    <row r="127" spans="1:13" s="2" customFormat="1" ht="12.75" customHeight="1">
      <c r="A127" s="10"/>
      <c r="B127" s="11"/>
      <c r="C127" s="11"/>
      <c r="D127" s="11"/>
      <c r="E127" s="11"/>
      <c r="F127" s="11"/>
      <c r="G127" s="11"/>
      <c r="H127" s="11"/>
      <c r="I127" s="17"/>
      <c r="J127" s="17"/>
      <c r="K127" s="17"/>
      <c r="L127" s="17"/>
      <c r="M127" s="17"/>
    </row>
    <row r="129" spans="2:3" ht="15.75">
      <c r="B129" s="110" t="s">
        <v>43</v>
      </c>
      <c r="C129" s="111"/>
    </row>
    <row r="130" spans="2:3" ht="15.75">
      <c r="B130" s="117" t="s">
        <v>37</v>
      </c>
      <c r="C130" s="118">
        <f>E13</f>
        <v>8830</v>
      </c>
    </row>
    <row r="131" spans="2:3" ht="15.75">
      <c r="B131" s="112" t="s">
        <v>79</v>
      </c>
      <c r="C131" s="118">
        <f>H24</f>
        <v>2750</v>
      </c>
    </row>
    <row r="132" spans="2:3" ht="15.75">
      <c r="B132" s="112" t="s">
        <v>5</v>
      </c>
      <c r="C132" s="118">
        <f>H40</f>
        <v>2895</v>
      </c>
    </row>
    <row r="133" spans="2:3" ht="15.75">
      <c r="B133" s="112" t="s">
        <v>10</v>
      </c>
      <c r="C133" s="118">
        <f>H51</f>
        <v>600</v>
      </c>
    </row>
    <row r="134" spans="2:3" ht="15.75">
      <c r="B134" s="112" t="s">
        <v>90</v>
      </c>
      <c r="C134" s="118">
        <f>H66</f>
        <v>555</v>
      </c>
    </row>
    <row r="135" spans="2:3" ht="15.75">
      <c r="B135" s="112" t="s">
        <v>91</v>
      </c>
      <c r="C135" s="118">
        <f>H78</f>
        <v>545</v>
      </c>
    </row>
    <row r="136" spans="2:3" ht="15.75">
      <c r="B136" s="112" t="s">
        <v>28</v>
      </c>
      <c r="C136" s="118">
        <f>H89</f>
        <v>508</v>
      </c>
    </row>
    <row r="137" spans="2:16" ht="15.75">
      <c r="B137" s="112" t="s">
        <v>74</v>
      </c>
      <c r="C137" s="118">
        <f>H97</f>
        <v>200</v>
      </c>
      <c r="G137" s="52"/>
      <c r="H137" s="52"/>
      <c r="I137" s="11"/>
      <c r="J137" s="11"/>
      <c r="K137" s="11"/>
      <c r="L137" s="11"/>
      <c r="M137" s="11"/>
      <c r="N137" s="11"/>
      <c r="O137" s="11"/>
      <c r="P137" s="17"/>
    </row>
    <row r="138" spans="2:16" ht="15.75">
      <c r="B138" s="112" t="s">
        <v>34</v>
      </c>
      <c r="C138" s="118">
        <f>H110</f>
        <v>500</v>
      </c>
      <c r="G138" s="5"/>
      <c r="H138" s="5"/>
      <c r="I138" s="53"/>
      <c r="J138" s="53"/>
      <c r="K138" s="53"/>
      <c r="L138" s="53"/>
      <c r="M138" s="53"/>
      <c r="N138" s="53"/>
      <c r="O138" s="54"/>
      <c r="P138" s="17"/>
    </row>
    <row r="139" spans="2:16" ht="15.75">
      <c r="B139" s="112" t="s">
        <v>89</v>
      </c>
      <c r="C139" s="114">
        <f>H119</f>
        <v>250</v>
      </c>
      <c r="G139" s="5"/>
      <c r="H139" s="5"/>
      <c r="I139" s="53"/>
      <c r="J139" s="53"/>
      <c r="K139" s="53"/>
      <c r="L139" s="53"/>
      <c r="M139" s="53"/>
      <c r="N139" s="53"/>
      <c r="O139" s="54"/>
      <c r="P139" s="17"/>
    </row>
    <row r="140" spans="2:16" ht="15.75">
      <c r="B140" s="115" t="s">
        <v>44</v>
      </c>
      <c r="C140" s="116"/>
      <c r="D140" s="13"/>
      <c r="G140" s="5"/>
      <c r="H140" s="5"/>
      <c r="I140" s="53"/>
      <c r="J140" s="53"/>
      <c r="K140" s="53"/>
      <c r="L140" s="53"/>
      <c r="M140" s="53"/>
      <c r="N140" s="53"/>
      <c r="O140" s="54"/>
      <c r="P140" s="17"/>
    </row>
    <row r="141" spans="4:16" ht="15">
      <c r="D141" s="13"/>
      <c r="G141" s="10"/>
      <c r="H141" s="11"/>
      <c r="I141" s="11"/>
      <c r="J141" s="11"/>
      <c r="K141" s="11"/>
      <c r="L141" s="11"/>
      <c r="M141" s="11"/>
      <c r="N141" s="11"/>
      <c r="O141" s="11"/>
      <c r="P141" s="17"/>
    </row>
    <row r="142" spans="3:4" ht="15">
      <c r="C142" s="12"/>
      <c r="D142" s="13"/>
    </row>
    <row r="143" ht="15">
      <c r="D143" s="13"/>
    </row>
    <row r="144" ht="15">
      <c r="D144" s="13"/>
    </row>
    <row r="145" ht="15">
      <c r="D145" s="13"/>
    </row>
    <row r="146" ht="15">
      <c r="D146" s="13"/>
    </row>
    <row r="147" ht="15">
      <c r="D147" s="13"/>
    </row>
    <row r="148" spans="4:6" ht="15">
      <c r="D148" s="51"/>
      <c r="E148" s="12"/>
      <c r="F148" s="12"/>
    </row>
    <row r="151" ht="12.75">
      <c r="C151" s="8"/>
    </row>
    <row r="152" ht="12.75">
      <c r="B152" s="14"/>
    </row>
  </sheetData>
  <sheetProtection/>
  <mergeCells count="16">
    <mergeCell ref="C1:I4"/>
    <mergeCell ref="A4:B4"/>
    <mergeCell ref="A6:B6"/>
    <mergeCell ref="A15:B15"/>
    <mergeCell ref="A26:B26"/>
    <mergeCell ref="A42:B42"/>
    <mergeCell ref="A123:B123"/>
    <mergeCell ref="A124:B124"/>
    <mergeCell ref="A125:B125"/>
    <mergeCell ref="A126:B126"/>
    <mergeCell ref="A53:B53"/>
    <mergeCell ref="A68:B68"/>
    <mergeCell ref="A80:B80"/>
    <mergeCell ref="A91:B91"/>
    <mergeCell ref="A99:B99"/>
    <mergeCell ref="A112:B112"/>
  </mergeCells>
  <printOptions horizontalCentered="1"/>
  <pageMargins left="0.2" right="0.2" top="0.24" bottom="0.29" header="0.17" footer="0.21"/>
  <pageSetup horizontalDpi="360" verticalDpi="360" orientation="landscape" scale="7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C152"/>
  <sheetViews>
    <sheetView showGridLines="0" zoomScalePageLayoutView="0" workbookViewId="0" topLeftCell="A1">
      <pane xSplit="2" ySplit="4" topLeftCell="C12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" sqref="C1:I4"/>
    </sheetView>
  </sheetViews>
  <sheetFormatPr defaultColWidth="11.57421875" defaultRowHeight="12.75" outlineLevelRow="1"/>
  <cols>
    <col min="1" max="1" width="7.140625" style="0" customWidth="1"/>
    <col min="2" max="2" width="45.421875" style="0" customWidth="1"/>
    <col min="3" max="3" width="12.421875" style="0" bestFit="1" customWidth="1"/>
    <col min="4" max="4" width="20.421875" style="0" customWidth="1"/>
    <col min="5" max="5" width="20.8515625" style="0" customWidth="1"/>
    <col min="6" max="6" width="19.421875" style="0" customWidth="1"/>
    <col min="7" max="7" width="33.421875" style="0" customWidth="1"/>
    <col min="8" max="8" width="11.28125" style="0" bestFit="1" customWidth="1"/>
    <col min="9" max="9" width="13.00390625" style="0" customWidth="1"/>
    <col min="10" max="10" width="2.7109375" style="0" customWidth="1"/>
    <col min="11" max="11" width="3.7109375" style="0" customWidth="1"/>
    <col min="12" max="16384" width="11.421875" style="0" customWidth="1"/>
  </cols>
  <sheetData>
    <row r="1" spans="1:9" s="3" customFormat="1" ht="33" customHeight="1">
      <c r="A1" s="61"/>
      <c r="B1" s="62"/>
      <c r="C1" s="168" t="s">
        <v>143</v>
      </c>
      <c r="D1" s="168"/>
      <c r="E1" s="168"/>
      <c r="F1" s="168"/>
      <c r="G1" s="168"/>
      <c r="H1" s="168"/>
      <c r="I1" s="168"/>
    </row>
    <row r="2" spans="1:9" s="3" customFormat="1" ht="25.5">
      <c r="A2" s="61"/>
      <c r="B2" s="62"/>
      <c r="C2" s="168"/>
      <c r="D2" s="168"/>
      <c r="E2" s="168"/>
      <c r="F2" s="168"/>
      <c r="G2" s="168"/>
      <c r="H2" s="168"/>
      <c r="I2" s="168"/>
    </row>
    <row r="3" spans="1:9" s="3" customFormat="1" ht="27" customHeight="1">
      <c r="A3" s="61"/>
      <c r="B3" s="62"/>
      <c r="C3" s="168"/>
      <c r="D3" s="168"/>
      <c r="E3" s="168"/>
      <c r="F3" s="168"/>
      <c r="G3" s="168"/>
      <c r="H3" s="168"/>
      <c r="I3" s="168"/>
    </row>
    <row r="4" spans="1:9" s="3" customFormat="1" ht="33.75" customHeight="1">
      <c r="A4" s="181" t="s">
        <v>113</v>
      </c>
      <c r="B4" s="181"/>
      <c r="C4" s="168"/>
      <c r="D4" s="168"/>
      <c r="E4" s="168"/>
      <c r="F4" s="168"/>
      <c r="G4" s="168"/>
      <c r="H4" s="168"/>
      <c r="I4" s="168"/>
    </row>
    <row r="5" spans="1:9" s="3" customFormat="1" ht="15.75" customHeight="1" thickBot="1">
      <c r="A5" s="59"/>
      <c r="B5" s="58"/>
      <c r="C5" s="60"/>
      <c r="D5" s="60"/>
      <c r="E5" s="60"/>
      <c r="F5" s="60"/>
      <c r="G5" s="60"/>
      <c r="H5" s="58"/>
      <c r="I5" s="60"/>
    </row>
    <row r="6" spans="1:25" s="1" customFormat="1" ht="16.5" thickBot="1">
      <c r="A6" s="182" t="s">
        <v>37</v>
      </c>
      <c r="B6" s="183"/>
      <c r="C6" s="92" t="s">
        <v>95</v>
      </c>
      <c r="D6" s="93" t="s">
        <v>102</v>
      </c>
      <c r="E6" s="93" t="s">
        <v>88</v>
      </c>
      <c r="F6" s="94" t="s">
        <v>103</v>
      </c>
      <c r="G6" s="27"/>
      <c r="I6"/>
      <c r="J6"/>
      <c r="K6"/>
      <c r="Q6"/>
      <c r="R6"/>
      <c r="S6"/>
      <c r="T6"/>
      <c r="U6"/>
      <c r="V6"/>
      <c r="W6"/>
      <c r="X6"/>
      <c r="Y6"/>
    </row>
    <row r="7" spans="1:7" ht="15" outlineLevel="1">
      <c r="A7" s="57"/>
      <c r="B7" s="33" t="s">
        <v>38</v>
      </c>
      <c r="C7" s="29"/>
      <c r="D7" s="29">
        <v>8000</v>
      </c>
      <c r="E7" s="84">
        <f aca="true" t="shared" si="0" ref="E7:E12">SUM(C7:D7)</f>
        <v>8000</v>
      </c>
      <c r="F7" s="95">
        <f aca="true" t="shared" si="1" ref="F7:F12">E7/E$13</f>
        <v>0.9060022650056625</v>
      </c>
      <c r="G7" s="28"/>
    </row>
    <row r="8" spans="1:7" ht="15" outlineLevel="1">
      <c r="A8" s="57"/>
      <c r="B8" s="34" t="s">
        <v>1</v>
      </c>
      <c r="C8" s="21"/>
      <c r="D8" s="21"/>
      <c r="E8" s="85">
        <f t="shared" si="0"/>
        <v>0</v>
      </c>
      <c r="F8" s="96">
        <f t="shared" si="1"/>
        <v>0</v>
      </c>
      <c r="G8" s="26"/>
    </row>
    <row r="9" spans="1:7" ht="15" outlineLevel="1">
      <c r="A9" s="57"/>
      <c r="B9" s="34" t="s">
        <v>2</v>
      </c>
      <c r="C9" s="21"/>
      <c r="D9" s="21"/>
      <c r="E9" s="85">
        <f t="shared" si="0"/>
        <v>0</v>
      </c>
      <c r="F9" s="96">
        <f t="shared" si="1"/>
        <v>0</v>
      </c>
      <c r="G9" s="26"/>
    </row>
    <row r="10" spans="1:7" ht="15" outlineLevel="1">
      <c r="A10" s="57"/>
      <c r="B10" s="34" t="s">
        <v>47</v>
      </c>
      <c r="C10" s="21">
        <v>800</v>
      </c>
      <c r="D10" s="21">
        <v>30</v>
      </c>
      <c r="E10" s="85">
        <f t="shared" si="0"/>
        <v>830</v>
      </c>
      <c r="F10" s="96">
        <f t="shared" si="1"/>
        <v>0.09399773499433749</v>
      </c>
      <c r="G10" s="26"/>
    </row>
    <row r="11" spans="1:7" ht="15" outlineLevel="1">
      <c r="A11" s="57"/>
      <c r="B11" s="34" t="s">
        <v>3</v>
      </c>
      <c r="C11" s="21"/>
      <c r="D11" s="21"/>
      <c r="E11" s="85">
        <f t="shared" si="0"/>
        <v>0</v>
      </c>
      <c r="F11" s="96">
        <f t="shared" si="1"/>
        <v>0</v>
      </c>
      <c r="G11" s="97"/>
    </row>
    <row r="12" spans="1:7" ht="45" outlineLevel="1">
      <c r="A12" s="57"/>
      <c r="B12" s="35" t="s">
        <v>104</v>
      </c>
      <c r="C12" s="21"/>
      <c r="D12" s="21"/>
      <c r="E12" s="85">
        <f t="shared" si="0"/>
        <v>0</v>
      </c>
      <c r="F12" s="96">
        <f t="shared" si="1"/>
        <v>0</v>
      </c>
      <c r="G12" s="26"/>
    </row>
    <row r="13" spans="1:8" ht="16.5" outlineLevel="1" thickBot="1">
      <c r="A13" s="121"/>
      <c r="B13" s="66" t="s">
        <v>99</v>
      </c>
      <c r="C13" s="65">
        <f>SUM(C7:C12)</f>
        <v>800</v>
      </c>
      <c r="D13" s="65">
        <f>SUM(D7:D12)</f>
        <v>8030</v>
      </c>
      <c r="E13" s="67">
        <f>SUM(C13:D13)</f>
        <v>8830</v>
      </c>
      <c r="F13" s="50">
        <v>1</v>
      </c>
      <c r="G13" s="25"/>
      <c r="H13" s="17"/>
    </row>
    <row r="14" spans="1:8" ht="14.25" outlineLevel="1" thickBot="1" thickTop="1">
      <c r="A14" s="5"/>
      <c r="B14" s="10"/>
      <c r="C14" s="24"/>
      <c r="D14" s="24"/>
      <c r="E14" s="24"/>
      <c r="F14" s="25"/>
      <c r="G14" s="25"/>
      <c r="H14" s="25"/>
    </row>
    <row r="15" spans="1:25" s="1" customFormat="1" ht="15.75">
      <c r="A15" s="171" t="s">
        <v>79</v>
      </c>
      <c r="B15" s="172"/>
      <c r="C15" s="55" t="s">
        <v>95</v>
      </c>
      <c r="D15" s="55" t="s">
        <v>101</v>
      </c>
      <c r="E15" s="55" t="s">
        <v>96</v>
      </c>
      <c r="F15" s="55" t="s">
        <v>97</v>
      </c>
      <c r="G15" s="55" t="s">
        <v>98</v>
      </c>
      <c r="H15" s="69" t="s">
        <v>88</v>
      </c>
      <c r="I15" s="56" t="s">
        <v>103</v>
      </c>
      <c r="J15"/>
      <c r="K15"/>
      <c r="Q15"/>
      <c r="R15"/>
      <c r="S15"/>
      <c r="T15"/>
      <c r="U15"/>
      <c r="V15"/>
      <c r="W15"/>
      <c r="X15"/>
      <c r="Y15"/>
    </row>
    <row r="16" spans="1:9" ht="15" outlineLevel="1">
      <c r="A16" s="57"/>
      <c r="B16" s="33" t="s">
        <v>123</v>
      </c>
      <c r="C16" s="41"/>
      <c r="D16" s="42">
        <v>2000</v>
      </c>
      <c r="E16" s="42"/>
      <c r="F16" s="42"/>
      <c r="G16" s="42"/>
      <c r="H16" s="83">
        <f>SUM(C16:G16)</f>
        <v>2000</v>
      </c>
      <c r="I16" s="45">
        <f aca="true" t="shared" si="2" ref="I16:I23">H16/H$24</f>
        <v>0.7272727272727273</v>
      </c>
    </row>
    <row r="17" spans="1:9" ht="15" outlineLevel="1">
      <c r="A17" s="57"/>
      <c r="B17" s="34" t="s">
        <v>72</v>
      </c>
      <c r="C17" s="43"/>
      <c r="D17" s="43"/>
      <c r="E17" s="43"/>
      <c r="F17" s="43"/>
      <c r="G17" s="43"/>
      <c r="H17" s="83">
        <f aca="true" t="shared" si="3" ref="H17:H23">SUM(C17:G17)</f>
        <v>0</v>
      </c>
      <c r="I17" s="45">
        <f t="shared" si="2"/>
        <v>0</v>
      </c>
    </row>
    <row r="18" spans="1:9" ht="15" outlineLevel="1">
      <c r="A18" s="57"/>
      <c r="B18" s="34" t="s">
        <v>121</v>
      </c>
      <c r="C18" s="43"/>
      <c r="D18" s="43"/>
      <c r="E18" s="43"/>
      <c r="F18" s="43"/>
      <c r="G18" s="43"/>
      <c r="H18" s="83">
        <f t="shared" si="3"/>
        <v>0</v>
      </c>
      <c r="I18" s="45">
        <f t="shared" si="2"/>
        <v>0</v>
      </c>
    </row>
    <row r="19" spans="1:9" ht="15" outlineLevel="1">
      <c r="A19" s="57"/>
      <c r="B19" s="34" t="s">
        <v>122</v>
      </c>
      <c r="C19" s="43"/>
      <c r="D19" s="43">
        <v>500</v>
      </c>
      <c r="E19" s="43"/>
      <c r="F19" s="43"/>
      <c r="G19" s="43"/>
      <c r="H19" s="83">
        <f t="shared" si="3"/>
        <v>500</v>
      </c>
      <c r="I19" s="45">
        <f>H19/H$24</f>
        <v>0.18181818181818182</v>
      </c>
    </row>
    <row r="20" spans="1:9" ht="15" outlineLevel="1">
      <c r="A20" s="57"/>
      <c r="B20" s="34" t="s">
        <v>73</v>
      </c>
      <c r="C20" s="43"/>
      <c r="D20" s="43"/>
      <c r="E20" s="43"/>
      <c r="F20" s="43"/>
      <c r="G20" s="43"/>
      <c r="H20" s="83">
        <f t="shared" si="3"/>
        <v>0</v>
      </c>
      <c r="I20" s="45">
        <f t="shared" si="2"/>
        <v>0</v>
      </c>
    </row>
    <row r="21" spans="1:9" ht="15" outlineLevel="1">
      <c r="A21" s="57"/>
      <c r="B21" s="34" t="s">
        <v>105</v>
      </c>
      <c r="C21" s="43">
        <v>20</v>
      </c>
      <c r="D21" s="43">
        <v>200</v>
      </c>
      <c r="E21" s="43"/>
      <c r="F21" s="43"/>
      <c r="G21" s="43"/>
      <c r="H21" s="83">
        <f t="shared" si="3"/>
        <v>220</v>
      </c>
      <c r="I21" s="45">
        <f t="shared" si="2"/>
        <v>0.08</v>
      </c>
    </row>
    <row r="22" spans="1:9" ht="15" outlineLevel="1">
      <c r="A22" s="57"/>
      <c r="B22" s="34" t="s">
        <v>125</v>
      </c>
      <c r="C22" s="43"/>
      <c r="D22" s="43">
        <v>30</v>
      </c>
      <c r="E22" s="43"/>
      <c r="G22" s="43"/>
      <c r="H22" s="83">
        <f t="shared" si="3"/>
        <v>30</v>
      </c>
      <c r="I22" s="45">
        <f t="shared" si="2"/>
        <v>0.01090909090909091</v>
      </c>
    </row>
    <row r="23" spans="1:12" ht="15" outlineLevel="1">
      <c r="A23" s="57"/>
      <c r="B23" s="36" t="s">
        <v>124</v>
      </c>
      <c r="C23" s="44"/>
      <c r="D23" s="44"/>
      <c r="E23" s="44"/>
      <c r="F23" s="44"/>
      <c r="G23" s="44"/>
      <c r="H23" s="83">
        <f t="shared" si="3"/>
        <v>0</v>
      </c>
      <c r="I23" s="45">
        <f t="shared" si="2"/>
        <v>0</v>
      </c>
      <c r="L23" s="98"/>
    </row>
    <row r="24" spans="1:9" ht="15.75" outlineLevel="1" thickBot="1">
      <c r="A24" s="63"/>
      <c r="B24" s="64" t="s">
        <v>88</v>
      </c>
      <c r="C24" s="65">
        <f>SUM(C16:C23)</f>
        <v>20</v>
      </c>
      <c r="D24" s="65">
        <f>SUM(D16:D23)</f>
        <v>2730</v>
      </c>
      <c r="E24" s="65">
        <f>SUM(E16:E23)</f>
        <v>0</v>
      </c>
      <c r="F24" s="65">
        <f>SUM(F16:F23)</f>
        <v>0</v>
      </c>
      <c r="G24" s="65">
        <f>SUM(G16:G23)</f>
        <v>0</v>
      </c>
      <c r="H24" s="83">
        <f>SUM(C24:G24)</f>
        <v>2750</v>
      </c>
      <c r="I24" s="47">
        <f>H24/H$24</f>
        <v>1</v>
      </c>
    </row>
    <row r="25" spans="1:8" ht="14.25" outlineLevel="1" thickBot="1" thickTop="1">
      <c r="A25" s="2"/>
      <c r="B25" s="2"/>
      <c r="C25" s="22"/>
      <c r="D25" s="22"/>
      <c r="E25" s="22"/>
      <c r="F25" s="40"/>
      <c r="G25" s="22"/>
      <c r="H25" s="22"/>
    </row>
    <row r="26" spans="1:9" ht="15.75" outlineLevel="1">
      <c r="A26" s="171" t="s">
        <v>5</v>
      </c>
      <c r="B26" s="172"/>
      <c r="C26" s="55" t="s">
        <v>95</v>
      </c>
      <c r="D26" s="55" t="s">
        <v>101</v>
      </c>
      <c r="E26" s="55" t="s">
        <v>96</v>
      </c>
      <c r="F26" s="55" t="s">
        <v>97</v>
      </c>
      <c r="G26" s="55" t="s">
        <v>98</v>
      </c>
      <c r="H26" s="69" t="s">
        <v>88</v>
      </c>
      <c r="I26" s="56" t="s">
        <v>103</v>
      </c>
    </row>
    <row r="27" spans="1:9" ht="15" outlineLevel="1">
      <c r="A27" s="68"/>
      <c r="B27" s="33" t="s">
        <v>6</v>
      </c>
      <c r="C27" s="29"/>
      <c r="D27" s="29">
        <v>500</v>
      </c>
      <c r="E27" s="29"/>
      <c r="F27" s="29"/>
      <c r="G27" s="29"/>
      <c r="H27" s="70">
        <f>SUM(C27:G27)</f>
        <v>500</v>
      </c>
      <c r="I27" s="45">
        <f>H27/H$40</f>
        <v>0.17271157167530224</v>
      </c>
    </row>
    <row r="28" spans="1:9" ht="15" outlineLevel="1">
      <c r="A28" s="68"/>
      <c r="B28" s="34" t="s">
        <v>7</v>
      </c>
      <c r="D28" s="21">
        <v>250</v>
      </c>
      <c r="E28" s="21"/>
      <c r="F28" s="21"/>
      <c r="G28" s="21"/>
      <c r="H28" s="70">
        <f aca="true" t="shared" si="4" ref="H28:H39">SUM(C28:G28)</f>
        <v>250</v>
      </c>
      <c r="I28" s="45">
        <f aca="true" t="shared" si="5" ref="I28:I40">H28/H$40</f>
        <v>0.08635578583765112</v>
      </c>
    </row>
    <row r="29" spans="1:9" ht="15" outlineLevel="1">
      <c r="A29" s="68"/>
      <c r="B29" s="34" t="s">
        <v>52</v>
      </c>
      <c r="C29" s="21"/>
      <c r="D29" s="21">
        <v>280</v>
      </c>
      <c r="E29" s="21"/>
      <c r="F29" s="21"/>
      <c r="G29" s="21"/>
      <c r="H29" s="70">
        <f t="shared" si="4"/>
        <v>280</v>
      </c>
      <c r="I29" s="45">
        <f t="shared" si="5"/>
        <v>0.09671848013816926</v>
      </c>
    </row>
    <row r="30" spans="1:9" ht="15">
      <c r="A30" s="68"/>
      <c r="B30" s="34" t="s">
        <v>8</v>
      </c>
      <c r="C30" s="21"/>
      <c r="D30" s="21">
        <v>120</v>
      </c>
      <c r="E30" s="21"/>
      <c r="F30" s="21"/>
      <c r="G30" s="21"/>
      <c r="H30" s="70">
        <f t="shared" si="4"/>
        <v>120</v>
      </c>
      <c r="I30" s="45">
        <f t="shared" si="5"/>
        <v>0.04145077720207254</v>
      </c>
    </row>
    <row r="31" spans="1:25" s="1" customFormat="1" ht="15">
      <c r="A31" s="68"/>
      <c r="B31" s="34" t="s">
        <v>46</v>
      </c>
      <c r="C31" s="21"/>
      <c r="D31" s="21">
        <v>30</v>
      </c>
      <c r="E31" s="21"/>
      <c r="F31" s="21"/>
      <c r="G31" s="21"/>
      <c r="H31" s="70">
        <f t="shared" si="4"/>
        <v>30</v>
      </c>
      <c r="I31" s="45">
        <f t="shared" si="5"/>
        <v>0.010362694300518135</v>
      </c>
      <c r="J31"/>
      <c r="K31"/>
      <c r="L31"/>
      <c r="M31"/>
      <c r="V31"/>
      <c r="W31"/>
      <c r="X31"/>
      <c r="Y31"/>
    </row>
    <row r="32" spans="1:9" ht="15" outlineLevel="1">
      <c r="A32" s="68"/>
      <c r="B32" s="34" t="s">
        <v>93</v>
      </c>
      <c r="C32" s="21"/>
      <c r="D32" s="21">
        <v>150</v>
      </c>
      <c r="E32" s="21" t="s">
        <v>49</v>
      </c>
      <c r="F32" s="21"/>
      <c r="G32" s="21"/>
      <c r="H32" s="70">
        <f t="shared" si="4"/>
        <v>150</v>
      </c>
      <c r="I32" s="45">
        <f t="shared" si="5"/>
        <v>0.05181347150259067</v>
      </c>
    </row>
    <row r="33" spans="1:9" ht="15" outlineLevel="1">
      <c r="A33" s="68"/>
      <c r="B33" s="34" t="s">
        <v>48</v>
      </c>
      <c r="C33" s="21"/>
      <c r="D33" s="21">
        <v>30</v>
      </c>
      <c r="E33" s="21"/>
      <c r="F33" s="21"/>
      <c r="G33" s="21"/>
      <c r="H33" s="70">
        <f t="shared" si="4"/>
        <v>30</v>
      </c>
      <c r="I33" s="45">
        <f t="shared" si="5"/>
        <v>0.010362694300518135</v>
      </c>
    </row>
    <row r="34" spans="1:9" ht="15" outlineLevel="1">
      <c r="A34" s="68"/>
      <c r="B34" s="34" t="s">
        <v>142</v>
      </c>
      <c r="C34" s="21"/>
      <c r="D34" s="21"/>
      <c r="E34" s="21">
        <v>15</v>
      </c>
      <c r="F34" s="21"/>
      <c r="G34" s="21"/>
      <c r="H34" s="70">
        <f t="shared" si="4"/>
        <v>15</v>
      </c>
      <c r="I34" s="45">
        <f t="shared" si="5"/>
        <v>0.0051813471502590676</v>
      </c>
    </row>
    <row r="35" spans="1:9" ht="15" outlineLevel="1">
      <c r="A35" s="68"/>
      <c r="B35" s="34" t="s">
        <v>54</v>
      </c>
      <c r="C35" s="30">
        <v>300</v>
      </c>
      <c r="D35" s="21"/>
      <c r="E35" s="21">
        <v>600</v>
      </c>
      <c r="F35" s="21"/>
      <c r="G35" s="21"/>
      <c r="H35" s="70">
        <f t="shared" si="4"/>
        <v>900</v>
      </c>
      <c r="I35" s="45">
        <f t="shared" si="5"/>
        <v>0.31088082901554404</v>
      </c>
    </row>
    <row r="36" spans="1:9" ht="15" outlineLevel="1">
      <c r="A36" s="68"/>
      <c r="B36" s="34" t="s">
        <v>50</v>
      </c>
      <c r="C36" s="21">
        <v>320</v>
      </c>
      <c r="D36" s="21"/>
      <c r="E36" s="21"/>
      <c r="F36" s="21"/>
      <c r="G36" s="21"/>
      <c r="H36" s="70">
        <f t="shared" si="4"/>
        <v>320</v>
      </c>
      <c r="I36" s="45">
        <f t="shared" si="5"/>
        <v>0.11053540587219343</v>
      </c>
    </row>
    <row r="37" spans="1:9" ht="15" outlineLevel="1">
      <c r="A37" s="68"/>
      <c r="B37" s="34" t="s">
        <v>9</v>
      </c>
      <c r="C37" s="21"/>
      <c r="D37" s="21"/>
      <c r="E37" s="21"/>
      <c r="F37" s="21"/>
      <c r="G37" s="21"/>
      <c r="H37" s="70">
        <f t="shared" si="4"/>
        <v>0</v>
      </c>
      <c r="I37" s="45">
        <f t="shared" si="5"/>
        <v>0</v>
      </c>
    </row>
    <row r="38" spans="1:9" ht="15" outlineLevel="1">
      <c r="A38" s="68"/>
      <c r="B38" s="34" t="s">
        <v>53</v>
      </c>
      <c r="C38" s="21"/>
      <c r="D38" s="21">
        <v>20</v>
      </c>
      <c r="E38" s="21"/>
      <c r="F38" s="21"/>
      <c r="G38" s="21"/>
      <c r="H38" s="70">
        <f t="shared" si="4"/>
        <v>20</v>
      </c>
      <c r="I38" s="45">
        <f t="shared" si="5"/>
        <v>0.0069084628670120895</v>
      </c>
    </row>
    <row r="39" spans="1:9" ht="45" outlineLevel="1">
      <c r="A39" s="68"/>
      <c r="B39" s="37" t="s">
        <v>70</v>
      </c>
      <c r="C39" s="21"/>
      <c r="D39" s="21"/>
      <c r="E39" s="21"/>
      <c r="F39" s="21">
        <v>180</v>
      </c>
      <c r="G39" s="21">
        <v>100</v>
      </c>
      <c r="H39" s="70">
        <f t="shared" si="4"/>
        <v>280</v>
      </c>
      <c r="I39" s="45">
        <f t="shared" si="5"/>
        <v>0.09671848013816926</v>
      </c>
    </row>
    <row r="40" spans="1:9" ht="16.5" outlineLevel="1" thickBot="1">
      <c r="A40" s="63"/>
      <c r="B40" s="64" t="s">
        <v>88</v>
      </c>
      <c r="C40" s="65">
        <f>SUM(C27:C39)</f>
        <v>620</v>
      </c>
      <c r="D40" s="65">
        <f>SUM(D27:D39)</f>
        <v>1380</v>
      </c>
      <c r="E40" s="65">
        <f>SUM(E27:E39)</f>
        <v>615</v>
      </c>
      <c r="F40" s="65">
        <f>SUM(F27:F39)</f>
        <v>180</v>
      </c>
      <c r="G40" s="65">
        <f>SUM(G27:G39)</f>
        <v>100</v>
      </c>
      <c r="H40" s="71">
        <f>SUM(C40:G40)</f>
        <v>2895</v>
      </c>
      <c r="I40" s="47">
        <f t="shared" si="5"/>
        <v>1</v>
      </c>
    </row>
    <row r="41" ht="14.25" thickBot="1" thickTop="1"/>
    <row r="42" spans="1:25" s="1" customFormat="1" ht="15.75">
      <c r="A42" s="169" t="s">
        <v>10</v>
      </c>
      <c r="B42" s="170"/>
      <c r="C42" s="55" t="s">
        <v>95</v>
      </c>
      <c r="D42" s="55" t="s">
        <v>101</v>
      </c>
      <c r="E42" s="55" t="s">
        <v>96</v>
      </c>
      <c r="F42" s="55" t="s">
        <v>97</v>
      </c>
      <c r="G42" s="55" t="s">
        <v>98</v>
      </c>
      <c r="H42" s="55" t="s">
        <v>88</v>
      </c>
      <c r="I42" s="56" t="s">
        <v>103</v>
      </c>
      <c r="J42"/>
      <c r="K42"/>
      <c r="L42"/>
      <c r="M42"/>
      <c r="V42"/>
      <c r="W42"/>
      <c r="X42"/>
      <c r="Y42"/>
    </row>
    <row r="43" spans="1:9" ht="15" outlineLevel="1">
      <c r="A43" s="68"/>
      <c r="B43" s="33" t="s">
        <v>11</v>
      </c>
      <c r="C43" s="31"/>
      <c r="D43" s="31">
        <v>300</v>
      </c>
      <c r="E43" s="31"/>
      <c r="F43" s="31"/>
      <c r="G43" s="31"/>
      <c r="H43" s="72">
        <f aca="true" t="shared" si="6" ref="H43:H51">SUM(C43:G43)</f>
        <v>300</v>
      </c>
      <c r="I43" s="45">
        <f>H43/H$51</f>
        <v>0.5</v>
      </c>
    </row>
    <row r="44" spans="1:9" ht="15" outlineLevel="1">
      <c r="A44" s="68"/>
      <c r="B44" s="34" t="s">
        <v>12</v>
      </c>
      <c r="C44" s="9"/>
      <c r="D44" s="9"/>
      <c r="E44" s="9"/>
      <c r="F44" s="9"/>
      <c r="G44" s="9">
        <v>150</v>
      </c>
      <c r="H44" s="72">
        <f t="shared" si="6"/>
        <v>150</v>
      </c>
      <c r="I44" s="45">
        <f aca="true" t="shared" si="7" ref="I44:I51">H44/H$51</f>
        <v>0.25</v>
      </c>
    </row>
    <row r="45" spans="1:9" ht="15" outlineLevel="1">
      <c r="A45" s="68"/>
      <c r="B45" s="34" t="s">
        <v>56</v>
      </c>
      <c r="C45" s="9"/>
      <c r="D45" s="9"/>
      <c r="E45" s="9"/>
      <c r="F45" s="9"/>
      <c r="G45" s="9"/>
      <c r="H45" s="72">
        <f t="shared" si="6"/>
        <v>0</v>
      </c>
      <c r="I45" s="45">
        <f t="shared" si="7"/>
        <v>0</v>
      </c>
    </row>
    <row r="46" spans="1:9" ht="15" outlineLevel="1">
      <c r="A46" s="68"/>
      <c r="B46" s="34" t="s">
        <v>13</v>
      </c>
      <c r="C46" s="9"/>
      <c r="D46" s="9"/>
      <c r="E46" s="9"/>
      <c r="F46" s="9"/>
      <c r="G46" s="9"/>
      <c r="H46" s="72">
        <f t="shared" si="6"/>
        <v>0</v>
      </c>
      <c r="I46" s="45">
        <f t="shared" si="7"/>
        <v>0</v>
      </c>
    </row>
    <row r="47" spans="1:9" ht="15" outlineLevel="1">
      <c r="A47" s="68"/>
      <c r="B47" s="34" t="s">
        <v>14</v>
      </c>
      <c r="C47" s="9">
        <v>10</v>
      </c>
      <c r="D47" s="9"/>
      <c r="E47" s="9">
        <v>60</v>
      </c>
      <c r="F47" s="9"/>
      <c r="G47" s="9"/>
      <c r="H47" s="72">
        <f t="shared" si="6"/>
        <v>70</v>
      </c>
      <c r="I47" s="45">
        <f t="shared" si="7"/>
        <v>0.11666666666666667</v>
      </c>
    </row>
    <row r="48" spans="1:9" ht="15" outlineLevel="1">
      <c r="A48" s="68"/>
      <c r="B48" s="34" t="s">
        <v>55</v>
      </c>
      <c r="C48" s="9"/>
      <c r="D48" s="9"/>
      <c r="E48" s="9"/>
      <c r="F48" s="9"/>
      <c r="G48" s="9"/>
      <c r="H48" s="72">
        <f t="shared" si="6"/>
        <v>0</v>
      </c>
      <c r="I48" s="45">
        <f t="shared" si="7"/>
        <v>0</v>
      </c>
    </row>
    <row r="49" spans="1:9" ht="15" outlineLevel="1">
      <c r="A49" s="68"/>
      <c r="B49" s="34" t="s">
        <v>58</v>
      </c>
      <c r="C49" s="9"/>
      <c r="D49" s="9"/>
      <c r="E49" s="9"/>
      <c r="F49" s="9"/>
      <c r="G49" s="9"/>
      <c r="H49" s="72">
        <f t="shared" si="6"/>
        <v>0</v>
      </c>
      <c r="I49" s="45">
        <f t="shared" si="7"/>
        <v>0</v>
      </c>
    </row>
    <row r="50" spans="1:9" ht="15" outlineLevel="1">
      <c r="A50" s="68"/>
      <c r="B50" s="36" t="s">
        <v>57</v>
      </c>
      <c r="C50" s="23">
        <v>0</v>
      </c>
      <c r="D50" s="23"/>
      <c r="E50" s="23"/>
      <c r="F50" s="23">
        <v>80</v>
      </c>
      <c r="G50" s="23"/>
      <c r="H50" s="72">
        <f t="shared" si="6"/>
        <v>80</v>
      </c>
      <c r="I50" s="45">
        <f t="shared" si="7"/>
        <v>0.13333333333333333</v>
      </c>
    </row>
    <row r="51" spans="1:9" ht="15.75" outlineLevel="1" thickBot="1">
      <c r="A51" s="63"/>
      <c r="B51" s="64" t="s">
        <v>88</v>
      </c>
      <c r="C51" s="64">
        <f>SUM(C43:C50)</f>
        <v>10</v>
      </c>
      <c r="D51" s="64">
        <f>SUM(D43:D50)</f>
        <v>300</v>
      </c>
      <c r="E51" s="64">
        <f>SUM(E43:E50)</f>
        <v>60</v>
      </c>
      <c r="F51" s="64">
        <f>SUM(F43:F50)</f>
        <v>80</v>
      </c>
      <c r="G51" s="64">
        <f>SUM(G43:G50)</f>
        <v>150</v>
      </c>
      <c r="H51" s="72">
        <f t="shared" si="6"/>
        <v>600</v>
      </c>
      <c r="I51" s="47">
        <f t="shared" si="7"/>
        <v>1</v>
      </c>
    </row>
    <row r="52" spans="5:9" ht="14.25" outlineLevel="1" thickBot="1" thickTop="1">
      <c r="E52" s="12"/>
      <c r="I52" s="46"/>
    </row>
    <row r="53" spans="1:9" ht="15.75" outlineLevel="1">
      <c r="A53" s="169" t="s">
        <v>90</v>
      </c>
      <c r="B53" s="170"/>
      <c r="C53" s="55" t="s">
        <v>95</v>
      </c>
      <c r="D53" s="55" t="s">
        <v>101</v>
      </c>
      <c r="E53" s="55" t="s">
        <v>96</v>
      </c>
      <c r="F53" s="55" t="s">
        <v>97</v>
      </c>
      <c r="G53" s="55" t="s">
        <v>98</v>
      </c>
      <c r="H53" s="55" t="s">
        <v>88</v>
      </c>
      <c r="I53" s="56" t="s">
        <v>103</v>
      </c>
    </row>
    <row r="54" spans="1:9" ht="15">
      <c r="A54" s="68"/>
      <c r="B54" s="33" t="s">
        <v>59</v>
      </c>
      <c r="C54" s="31">
        <v>20</v>
      </c>
      <c r="D54" s="31"/>
      <c r="E54" s="31"/>
      <c r="F54" s="31"/>
      <c r="G54" s="31"/>
      <c r="H54" s="72">
        <f>SUM(C54:G$54)</f>
        <v>20</v>
      </c>
      <c r="I54" s="45">
        <f>H54/H$66</f>
        <v>0.036036036036036036</v>
      </c>
    </row>
    <row r="55" spans="1:9" ht="15">
      <c r="A55" s="68"/>
      <c r="B55" s="34" t="s">
        <v>60</v>
      </c>
      <c r="C55" s="9"/>
      <c r="D55" s="9"/>
      <c r="E55" s="9">
        <v>50</v>
      </c>
      <c r="F55" s="9"/>
      <c r="G55" s="9"/>
      <c r="H55" s="73">
        <f aca="true" t="shared" si="8" ref="H55:H66">SUM(C55:G55)</f>
        <v>50</v>
      </c>
      <c r="I55" s="45">
        <f aca="true" t="shared" si="9" ref="I55:I66">H55/H$66</f>
        <v>0.09009009009009009</v>
      </c>
    </row>
    <row r="56" spans="1:9" ht="15">
      <c r="A56" s="68"/>
      <c r="B56" s="34" t="s">
        <v>15</v>
      </c>
      <c r="C56" s="9"/>
      <c r="D56" s="9"/>
      <c r="E56" s="9"/>
      <c r="F56" s="9"/>
      <c r="G56" s="9"/>
      <c r="H56" s="73">
        <f t="shared" si="8"/>
        <v>0</v>
      </c>
      <c r="I56" s="45">
        <f t="shared" si="9"/>
        <v>0</v>
      </c>
    </row>
    <row r="57" spans="1:25" s="1" customFormat="1" ht="15">
      <c r="A57" s="68"/>
      <c r="B57" s="34" t="s">
        <v>69</v>
      </c>
      <c r="C57" s="9"/>
      <c r="D57" s="9">
        <v>200</v>
      </c>
      <c r="E57" s="9"/>
      <c r="F57" s="9"/>
      <c r="G57" s="9"/>
      <c r="H57" s="73">
        <f t="shared" si="8"/>
        <v>200</v>
      </c>
      <c r="I57" s="45">
        <f t="shared" si="9"/>
        <v>0.36036036036036034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9" ht="15" outlineLevel="1">
      <c r="A58" s="68"/>
      <c r="B58" s="34" t="s">
        <v>16</v>
      </c>
      <c r="C58" s="9"/>
      <c r="D58" s="9"/>
      <c r="E58" s="9">
        <f>120+80</f>
        <v>200</v>
      </c>
      <c r="F58" s="9"/>
      <c r="G58" s="9"/>
      <c r="H58" s="73">
        <f t="shared" si="8"/>
        <v>200</v>
      </c>
      <c r="I58" s="45">
        <f t="shared" si="9"/>
        <v>0.36036036036036034</v>
      </c>
    </row>
    <row r="59" spans="1:9" ht="15" outlineLevel="1">
      <c r="A59" s="68"/>
      <c r="B59" s="34" t="s">
        <v>17</v>
      </c>
      <c r="C59" s="9"/>
      <c r="D59" s="9"/>
      <c r="E59" s="9"/>
      <c r="F59" s="9">
        <v>15</v>
      </c>
      <c r="G59" s="9"/>
      <c r="H59" s="73">
        <f t="shared" si="8"/>
        <v>15</v>
      </c>
      <c r="I59" s="45">
        <f t="shared" si="9"/>
        <v>0.02702702702702703</v>
      </c>
    </row>
    <row r="60" spans="1:9" ht="15" outlineLevel="1">
      <c r="A60" s="68"/>
      <c r="B60" s="34" t="s">
        <v>62</v>
      </c>
      <c r="C60" s="9"/>
      <c r="D60" s="9"/>
      <c r="E60" s="9"/>
      <c r="F60" s="9"/>
      <c r="G60" s="9"/>
      <c r="H60" s="73">
        <f t="shared" si="8"/>
        <v>0</v>
      </c>
      <c r="I60" s="45">
        <f t="shared" si="9"/>
        <v>0</v>
      </c>
    </row>
    <row r="61" spans="1:9" ht="15" outlineLevel="1">
      <c r="A61" s="68"/>
      <c r="B61" s="34" t="s">
        <v>19</v>
      </c>
      <c r="C61" s="9"/>
      <c r="D61" s="9"/>
      <c r="E61" s="9"/>
      <c r="F61" s="9"/>
      <c r="G61" s="9"/>
      <c r="H61" s="73">
        <f t="shared" si="8"/>
        <v>0</v>
      </c>
      <c r="I61" s="45">
        <f t="shared" si="9"/>
        <v>0</v>
      </c>
    </row>
    <row r="62" spans="1:9" ht="15" outlineLevel="1">
      <c r="A62" s="68"/>
      <c r="B62" s="34" t="s">
        <v>21</v>
      </c>
      <c r="C62" s="9"/>
      <c r="D62" s="9"/>
      <c r="E62" s="9"/>
      <c r="F62" s="9"/>
      <c r="G62" s="9"/>
      <c r="H62" s="73">
        <f t="shared" si="8"/>
        <v>0</v>
      </c>
      <c r="I62" s="45">
        <f t="shared" si="9"/>
        <v>0</v>
      </c>
    </row>
    <row r="63" spans="1:9" ht="15" outlineLevel="1">
      <c r="A63" s="68"/>
      <c r="B63" s="34" t="s">
        <v>63</v>
      </c>
      <c r="C63" s="9">
        <v>50</v>
      </c>
      <c r="D63" s="9"/>
      <c r="E63" s="9">
        <v>20</v>
      </c>
      <c r="F63" s="9"/>
      <c r="G63" s="9"/>
      <c r="H63" s="73">
        <f t="shared" si="8"/>
        <v>70</v>
      </c>
      <c r="I63" s="45">
        <f t="shared" si="9"/>
        <v>0.12612612612612611</v>
      </c>
    </row>
    <row r="64" spans="1:9" ht="15">
      <c r="A64" s="68"/>
      <c r="B64" s="34" t="s">
        <v>61</v>
      </c>
      <c r="C64" s="9"/>
      <c r="D64" s="9"/>
      <c r="E64" s="9"/>
      <c r="F64" s="9"/>
      <c r="G64" s="9"/>
      <c r="H64" s="73">
        <f t="shared" si="8"/>
        <v>0</v>
      </c>
      <c r="I64" s="45">
        <f t="shared" si="9"/>
        <v>0</v>
      </c>
    </row>
    <row r="65" spans="1:29" s="1" customFormat="1" ht="15">
      <c r="A65" s="81"/>
      <c r="B65" s="38" t="s">
        <v>64</v>
      </c>
      <c r="C65" s="9"/>
      <c r="D65" s="9"/>
      <c r="E65" s="9"/>
      <c r="F65" s="9"/>
      <c r="G65" s="9"/>
      <c r="H65" s="73">
        <f t="shared" si="8"/>
        <v>0</v>
      </c>
      <c r="I65" s="45">
        <f t="shared" si="9"/>
        <v>0</v>
      </c>
      <c r="J65"/>
      <c r="K65"/>
      <c r="L65"/>
      <c r="M65"/>
      <c r="V65"/>
      <c r="W65"/>
      <c r="X65"/>
      <c r="Y65"/>
      <c r="Z65"/>
      <c r="AA65"/>
      <c r="AB65"/>
      <c r="AC65"/>
    </row>
    <row r="66" spans="1:9" ht="16.5" outlineLevel="1" thickBot="1">
      <c r="A66" s="63"/>
      <c r="B66" s="64" t="s">
        <v>88</v>
      </c>
      <c r="C66" s="64">
        <f>SUM(C54:C65)</f>
        <v>70</v>
      </c>
      <c r="D66" s="64">
        <f>SUM(D54:D65)</f>
        <v>200</v>
      </c>
      <c r="E66" s="64">
        <f>SUM(E54:E65)</f>
        <v>270</v>
      </c>
      <c r="F66" s="64">
        <f>SUM(F54:F65)</f>
        <v>15</v>
      </c>
      <c r="G66" s="64">
        <f>SUM(G54:G65)</f>
        <v>0</v>
      </c>
      <c r="H66" s="74">
        <f t="shared" si="8"/>
        <v>555</v>
      </c>
      <c r="I66" s="45">
        <f t="shared" si="9"/>
        <v>1</v>
      </c>
    </row>
    <row r="67" ht="14.25" outlineLevel="1" thickBot="1" thickTop="1"/>
    <row r="68" spans="1:9" ht="15.75" outlineLevel="1">
      <c r="A68" s="169" t="s">
        <v>91</v>
      </c>
      <c r="B68" s="170"/>
      <c r="C68" s="55" t="s">
        <v>95</v>
      </c>
      <c r="D68" s="55" t="s">
        <v>101</v>
      </c>
      <c r="E68" s="55" t="s">
        <v>96</v>
      </c>
      <c r="F68" s="55" t="s">
        <v>97</v>
      </c>
      <c r="G68" s="55" t="s">
        <v>98</v>
      </c>
      <c r="H68" s="55" t="s">
        <v>88</v>
      </c>
      <c r="I68" s="56" t="s">
        <v>103</v>
      </c>
    </row>
    <row r="69" spans="1:9" ht="15" outlineLevel="1">
      <c r="A69" s="68"/>
      <c r="B69" s="33" t="s">
        <v>92</v>
      </c>
      <c r="C69" s="31">
        <v>10</v>
      </c>
      <c r="D69" s="31"/>
      <c r="E69" s="31">
        <v>10</v>
      </c>
      <c r="F69" s="31"/>
      <c r="G69" s="31"/>
      <c r="H69" s="72">
        <f>SUM(C69:G69)</f>
        <v>20</v>
      </c>
      <c r="I69" s="45">
        <f>H69/H$78</f>
        <v>0.03669724770642202</v>
      </c>
    </row>
    <row r="70" spans="1:9" ht="15" outlineLevel="1">
      <c r="A70" s="68"/>
      <c r="B70" s="34" t="s">
        <v>23</v>
      </c>
      <c r="C70" s="9">
        <v>20</v>
      </c>
      <c r="D70" s="9"/>
      <c r="E70" s="9">
        <v>60</v>
      </c>
      <c r="F70" s="9"/>
      <c r="G70" s="9"/>
      <c r="H70" s="72">
        <f aca="true" t="shared" si="10" ref="H70:H77">SUM(C70:G70)</f>
        <v>80</v>
      </c>
      <c r="I70" s="45">
        <f>H70/H$78</f>
        <v>0.14678899082568808</v>
      </c>
    </row>
    <row r="71" spans="1:9" ht="15" outlineLevel="1">
      <c r="A71" s="68"/>
      <c r="B71" s="34" t="s">
        <v>94</v>
      </c>
      <c r="C71" s="9">
        <f>SUM(C69:C70)</f>
        <v>30</v>
      </c>
      <c r="D71" s="9"/>
      <c r="E71" s="9"/>
      <c r="F71" s="9"/>
      <c r="G71" s="9"/>
      <c r="H71" s="72">
        <f t="shared" si="10"/>
        <v>30</v>
      </c>
      <c r="I71" s="45">
        <f>H71/H$78</f>
        <v>0.05504587155963303</v>
      </c>
    </row>
    <row r="72" spans="1:9" ht="15" outlineLevel="1">
      <c r="A72" s="68"/>
      <c r="B72" s="34" t="s">
        <v>24</v>
      </c>
      <c r="C72" s="9">
        <v>50</v>
      </c>
      <c r="D72" s="9"/>
      <c r="E72" s="9"/>
      <c r="F72" s="9"/>
      <c r="G72" s="9">
        <v>20</v>
      </c>
      <c r="H72" s="72">
        <f t="shared" si="10"/>
        <v>70</v>
      </c>
      <c r="I72" s="45">
        <f aca="true" t="shared" si="11" ref="I72:I78">H72/H$78</f>
        <v>0.12844036697247707</v>
      </c>
    </row>
    <row r="73" spans="1:9" ht="15" outlineLevel="1">
      <c r="A73" s="68"/>
      <c r="B73" s="34" t="s">
        <v>25</v>
      </c>
      <c r="C73" s="9"/>
      <c r="D73" s="9"/>
      <c r="E73" s="9"/>
      <c r="F73" s="9">
        <v>65</v>
      </c>
      <c r="G73" s="9"/>
      <c r="H73" s="72">
        <f>SUM(C73:G73)</f>
        <v>65</v>
      </c>
      <c r="I73" s="45">
        <f t="shared" si="11"/>
        <v>0.11926605504587157</v>
      </c>
    </row>
    <row r="74" spans="1:9" ht="15" outlineLevel="1">
      <c r="A74" s="68"/>
      <c r="B74" s="34" t="s">
        <v>26</v>
      </c>
      <c r="C74" s="9"/>
      <c r="D74" s="9">
        <v>100</v>
      </c>
      <c r="E74" s="9"/>
      <c r="F74" s="9"/>
      <c r="G74" s="9"/>
      <c r="H74" s="72">
        <f t="shared" si="10"/>
        <v>100</v>
      </c>
      <c r="I74" s="45">
        <f t="shared" si="11"/>
        <v>0.1834862385321101</v>
      </c>
    </row>
    <row r="75" spans="1:9" ht="15" outlineLevel="1">
      <c r="A75" s="68"/>
      <c r="B75" s="34" t="s">
        <v>27</v>
      </c>
      <c r="C75" s="9"/>
      <c r="D75" s="9"/>
      <c r="E75" s="9"/>
      <c r="F75" s="9">
        <v>40</v>
      </c>
      <c r="G75" s="9"/>
      <c r="H75" s="72">
        <f t="shared" si="10"/>
        <v>40</v>
      </c>
      <c r="I75" s="45">
        <f t="shared" si="11"/>
        <v>0.07339449541284404</v>
      </c>
    </row>
    <row r="76" spans="1:9" ht="15">
      <c r="A76" s="68"/>
      <c r="B76" s="34" t="s">
        <v>65</v>
      </c>
      <c r="C76" s="9">
        <v>50</v>
      </c>
      <c r="D76" s="9"/>
      <c r="E76" s="9"/>
      <c r="F76" s="9"/>
      <c r="G76" s="9"/>
      <c r="H76" s="72">
        <f>SUM(C76:G76)</f>
        <v>50</v>
      </c>
      <c r="I76" s="45">
        <f t="shared" si="11"/>
        <v>0.09174311926605505</v>
      </c>
    </row>
    <row r="77" spans="1:29" s="1" customFormat="1" ht="15">
      <c r="A77" s="68"/>
      <c r="B77" s="36" t="s">
        <v>4</v>
      </c>
      <c r="C77" s="23"/>
      <c r="D77" s="23"/>
      <c r="E77" s="23"/>
      <c r="F77" s="23"/>
      <c r="G77" s="23">
        <v>90</v>
      </c>
      <c r="H77" s="72">
        <f t="shared" si="10"/>
        <v>90</v>
      </c>
      <c r="I77" s="45">
        <f t="shared" si="11"/>
        <v>0.1651376146788991</v>
      </c>
      <c r="J77"/>
      <c r="K77"/>
      <c r="L77"/>
      <c r="M77"/>
      <c r="V77"/>
      <c r="W77"/>
      <c r="X77"/>
      <c r="Y77"/>
      <c r="Z77"/>
      <c r="AA77"/>
      <c r="AB77"/>
      <c r="AC77"/>
    </row>
    <row r="78" spans="1:9" ht="16.5" outlineLevel="1" thickBot="1">
      <c r="A78" s="63"/>
      <c r="B78" s="64" t="s">
        <v>88</v>
      </c>
      <c r="C78" s="64">
        <f>SUM(C69:C77)</f>
        <v>160</v>
      </c>
      <c r="D78" s="64">
        <f>SUM(D69:D77)</f>
        <v>100</v>
      </c>
      <c r="E78" s="64">
        <f>SUM(E69:E77)</f>
        <v>70</v>
      </c>
      <c r="F78" s="64">
        <f>SUM(F69:F77)</f>
        <v>105</v>
      </c>
      <c r="G78" s="64">
        <f>SUM(G69:G77)</f>
        <v>110</v>
      </c>
      <c r="H78" s="74">
        <f>SUM(C78:G78)</f>
        <v>545</v>
      </c>
      <c r="I78" s="45">
        <f t="shared" si="11"/>
        <v>1</v>
      </c>
    </row>
    <row r="79" ht="14.25" outlineLevel="1" thickBot="1" thickTop="1">
      <c r="I79" s="46"/>
    </row>
    <row r="80" spans="1:9" ht="15.75" outlineLevel="1">
      <c r="A80" s="169" t="s">
        <v>28</v>
      </c>
      <c r="B80" s="170"/>
      <c r="C80" s="55" t="s">
        <v>95</v>
      </c>
      <c r="D80" s="55" t="s">
        <v>101</v>
      </c>
      <c r="E80" s="55" t="s">
        <v>96</v>
      </c>
      <c r="F80" s="55" t="s">
        <v>97</v>
      </c>
      <c r="G80" s="55" t="s">
        <v>98</v>
      </c>
      <c r="H80" s="55" t="s">
        <v>88</v>
      </c>
      <c r="I80" s="56" t="s">
        <v>103</v>
      </c>
    </row>
    <row r="81" spans="1:9" ht="15" outlineLevel="1">
      <c r="A81" s="68"/>
      <c r="B81" s="33" t="s">
        <v>29</v>
      </c>
      <c r="C81" s="31"/>
      <c r="D81" s="31"/>
      <c r="E81" s="31">
        <v>30</v>
      </c>
      <c r="F81" s="31">
        <v>210</v>
      </c>
      <c r="G81" s="31"/>
      <c r="H81" s="72">
        <f>SUM(C81:F81)</f>
        <v>240</v>
      </c>
      <c r="I81" s="45">
        <f>H81/H$89</f>
        <v>0.47244094488188976</v>
      </c>
    </row>
    <row r="82" spans="1:9" ht="15" outlineLevel="1">
      <c r="A82" s="68"/>
      <c r="B82" s="34" t="s">
        <v>71</v>
      </c>
      <c r="C82" s="9">
        <v>20</v>
      </c>
      <c r="D82" s="9"/>
      <c r="E82" s="9">
        <v>5</v>
      </c>
      <c r="F82" s="9"/>
      <c r="G82" s="9"/>
      <c r="H82" s="72">
        <f aca="true" t="shared" si="12" ref="H82:H87">SUM(C82:F82)</f>
        <v>25</v>
      </c>
      <c r="I82" s="45">
        <f aca="true" t="shared" si="13" ref="I82:I89">H82/H$89</f>
        <v>0.04921259842519685</v>
      </c>
    </row>
    <row r="83" spans="1:9" ht="15" outlineLevel="1">
      <c r="A83" s="68"/>
      <c r="B83" s="38" t="s">
        <v>66</v>
      </c>
      <c r="C83" s="9"/>
      <c r="D83" s="9"/>
      <c r="E83" s="9"/>
      <c r="F83" s="9">
        <v>240</v>
      </c>
      <c r="G83" s="9"/>
      <c r="H83" s="72">
        <f t="shared" si="12"/>
        <v>240</v>
      </c>
      <c r="I83" s="45">
        <f t="shared" si="13"/>
        <v>0.47244094488188976</v>
      </c>
    </row>
    <row r="84" spans="1:14" ht="15" outlineLevel="1">
      <c r="A84" s="68"/>
      <c r="B84" s="34" t="s">
        <v>30</v>
      </c>
      <c r="C84" s="9"/>
      <c r="D84" s="9"/>
      <c r="E84" s="9">
        <v>3</v>
      </c>
      <c r="F84" s="9"/>
      <c r="G84" s="9"/>
      <c r="H84" s="72">
        <f t="shared" si="12"/>
        <v>3</v>
      </c>
      <c r="I84" s="45">
        <f t="shared" si="13"/>
        <v>0.005905511811023622</v>
      </c>
      <c r="N84" s="14"/>
    </row>
    <row r="85" spans="1:9" ht="15" outlineLevel="1">
      <c r="A85" s="68"/>
      <c r="B85" s="34" t="s">
        <v>31</v>
      </c>
      <c r="C85" s="9"/>
      <c r="D85" s="9"/>
      <c r="E85" s="9"/>
      <c r="F85" s="9"/>
      <c r="G85" s="9"/>
      <c r="H85" s="72">
        <f t="shared" si="12"/>
        <v>0</v>
      </c>
      <c r="I85" s="45">
        <f t="shared" si="13"/>
        <v>0</v>
      </c>
    </row>
    <row r="86" spans="1:9" ht="15" outlineLevel="1">
      <c r="A86" s="68"/>
      <c r="B86" s="34" t="s">
        <v>32</v>
      </c>
      <c r="C86" s="9"/>
      <c r="D86" s="9"/>
      <c r="E86" s="9"/>
      <c r="F86" s="9"/>
      <c r="G86" s="9"/>
      <c r="H86" s="72">
        <f t="shared" si="12"/>
        <v>0</v>
      </c>
      <c r="I86" s="45">
        <f t="shared" si="13"/>
        <v>0</v>
      </c>
    </row>
    <row r="87" spans="1:9" ht="15">
      <c r="A87" s="68"/>
      <c r="B87" s="34" t="s">
        <v>67</v>
      </c>
      <c r="C87" s="9"/>
      <c r="D87" s="9"/>
      <c r="E87" s="9"/>
      <c r="F87" s="9"/>
      <c r="G87" s="9"/>
      <c r="H87" s="72">
        <f t="shared" si="12"/>
        <v>0</v>
      </c>
      <c r="I87" s="45">
        <f t="shared" si="13"/>
        <v>0</v>
      </c>
    </row>
    <row r="88" spans="1:9" ht="45" outlineLevel="1">
      <c r="A88" s="68"/>
      <c r="B88" s="39" t="s">
        <v>68</v>
      </c>
      <c r="C88" s="23"/>
      <c r="D88" s="23"/>
      <c r="E88" s="23"/>
      <c r="F88" s="23"/>
      <c r="G88" s="23"/>
      <c r="H88" s="75"/>
      <c r="I88" s="45">
        <f>H88/H$89</f>
        <v>0</v>
      </c>
    </row>
    <row r="89" spans="1:9" ht="16.5" outlineLevel="1" thickBot="1">
      <c r="A89" s="63"/>
      <c r="B89" s="64" t="s">
        <v>88</v>
      </c>
      <c r="C89" s="64">
        <f>SUM(C81:C88)</f>
        <v>20</v>
      </c>
      <c r="D89" s="64">
        <f>SUM(D81:D88)</f>
        <v>0</v>
      </c>
      <c r="E89" s="64">
        <f>SUM(E81:E88)</f>
        <v>38</v>
      </c>
      <c r="F89" s="64">
        <f>SUM(F81:F88)</f>
        <v>450</v>
      </c>
      <c r="G89" s="64">
        <f>SUM(G81:G88)</f>
        <v>0</v>
      </c>
      <c r="H89" s="74">
        <f>SUM(C89:G89)</f>
        <v>508</v>
      </c>
      <c r="I89" s="45">
        <f t="shared" si="13"/>
        <v>1</v>
      </c>
    </row>
    <row r="90" spans="10:29" s="2" customFormat="1" ht="14.25" thickBot="1" thickTop="1">
      <c r="J90"/>
      <c r="K90"/>
      <c r="L90"/>
      <c r="M90"/>
      <c r="V90"/>
      <c r="W90"/>
      <c r="X90"/>
      <c r="Y90"/>
      <c r="Z90"/>
      <c r="AA90"/>
      <c r="AB90"/>
      <c r="AC90"/>
    </row>
    <row r="91" spans="1:29" s="20" customFormat="1" ht="15.75">
      <c r="A91" s="171" t="s">
        <v>74</v>
      </c>
      <c r="B91" s="172"/>
      <c r="C91" s="55" t="s">
        <v>95</v>
      </c>
      <c r="D91" s="55" t="s">
        <v>101</v>
      </c>
      <c r="E91" s="55" t="s">
        <v>96</v>
      </c>
      <c r="F91" s="55" t="s">
        <v>97</v>
      </c>
      <c r="G91" s="55" t="s">
        <v>98</v>
      </c>
      <c r="H91" s="55" t="s">
        <v>88</v>
      </c>
      <c r="I91" s="56" t="s">
        <v>103</v>
      </c>
      <c r="J91" s="32"/>
      <c r="K91" s="32"/>
      <c r="L91" s="32"/>
      <c r="M91" s="32"/>
      <c r="V91" s="32"/>
      <c r="W91" s="32"/>
      <c r="X91" s="32"/>
      <c r="Y91" s="32"/>
      <c r="Z91" s="32"/>
      <c r="AA91" s="32"/>
      <c r="AB91" s="32"/>
      <c r="AC91" s="32"/>
    </row>
    <row r="92" spans="1:29" s="2" customFormat="1" ht="15">
      <c r="A92" s="82"/>
      <c r="B92" s="33" t="s">
        <v>76</v>
      </c>
      <c r="C92" s="9"/>
      <c r="D92" s="9"/>
      <c r="E92" s="9"/>
      <c r="F92" s="9"/>
      <c r="G92" s="9"/>
      <c r="H92" s="73">
        <f aca="true" t="shared" si="14" ref="H92:H97">SUM(C92:G92)</f>
        <v>0</v>
      </c>
      <c r="I92" s="45">
        <f aca="true" t="shared" si="15" ref="I92:I97">H92/H$97</f>
        <v>0</v>
      </c>
      <c r="J92"/>
      <c r="K92"/>
      <c r="L92"/>
      <c r="M92"/>
      <c r="V92"/>
      <c r="W92"/>
      <c r="X92"/>
      <c r="Y92"/>
      <c r="Z92"/>
      <c r="AA92"/>
      <c r="AB92"/>
      <c r="AC92"/>
    </row>
    <row r="93" spans="1:29" s="2" customFormat="1" ht="15">
      <c r="A93" s="82"/>
      <c r="B93" s="34" t="s">
        <v>77</v>
      </c>
      <c r="C93" s="9"/>
      <c r="D93" s="9"/>
      <c r="E93" s="9"/>
      <c r="F93" s="9"/>
      <c r="G93" s="9"/>
      <c r="H93" s="73">
        <f t="shared" si="14"/>
        <v>0</v>
      </c>
      <c r="I93" s="45">
        <f t="shared" si="15"/>
        <v>0</v>
      </c>
      <c r="J93"/>
      <c r="K93"/>
      <c r="L93"/>
      <c r="M93"/>
      <c r="V93"/>
      <c r="W93"/>
      <c r="X93"/>
      <c r="Y93"/>
      <c r="Z93"/>
      <c r="AA93"/>
      <c r="AB93"/>
      <c r="AC93"/>
    </row>
    <row r="94" spans="1:29" s="2" customFormat="1" ht="15">
      <c r="A94" s="82"/>
      <c r="B94" s="34" t="s">
        <v>78</v>
      </c>
      <c r="C94" s="9"/>
      <c r="D94" s="9"/>
      <c r="E94" s="9"/>
      <c r="F94" s="9"/>
      <c r="G94" s="9"/>
      <c r="H94" s="73">
        <f t="shared" si="14"/>
        <v>0</v>
      </c>
      <c r="I94" s="45">
        <f t="shared" si="15"/>
        <v>0</v>
      </c>
      <c r="J94"/>
      <c r="K94"/>
      <c r="L94"/>
      <c r="M94"/>
      <c r="V94"/>
      <c r="W94"/>
      <c r="X94"/>
      <c r="Y94"/>
      <c r="Z94"/>
      <c r="AA94"/>
      <c r="AB94"/>
      <c r="AC94"/>
    </row>
    <row r="95" spans="1:29" s="2" customFormat="1" ht="15">
      <c r="A95" s="82"/>
      <c r="B95" s="34" t="s">
        <v>75</v>
      </c>
      <c r="C95" s="9"/>
      <c r="D95" s="9">
        <v>200</v>
      </c>
      <c r="E95" s="9"/>
      <c r="F95" s="9"/>
      <c r="G95" s="9"/>
      <c r="H95" s="73">
        <f t="shared" si="14"/>
        <v>200</v>
      </c>
      <c r="I95" s="45">
        <f t="shared" si="15"/>
        <v>1</v>
      </c>
      <c r="J95"/>
      <c r="K95"/>
      <c r="L95"/>
      <c r="M95"/>
      <c r="V95"/>
      <c r="W95"/>
      <c r="X95"/>
      <c r="Y95"/>
      <c r="Z95"/>
      <c r="AA95"/>
      <c r="AB95"/>
      <c r="AC95"/>
    </row>
    <row r="96" spans="1:29" s="2" customFormat="1" ht="15">
      <c r="A96" s="82"/>
      <c r="B96" s="34" t="s">
        <v>4</v>
      </c>
      <c r="C96" s="9"/>
      <c r="D96" s="9"/>
      <c r="E96" s="9"/>
      <c r="F96" s="9"/>
      <c r="G96" s="9"/>
      <c r="H96" s="73">
        <f t="shared" si="14"/>
        <v>0</v>
      </c>
      <c r="I96" s="45">
        <f t="shared" si="15"/>
        <v>0</v>
      </c>
      <c r="J96"/>
      <c r="K96"/>
      <c r="L96"/>
      <c r="M96"/>
      <c r="V96"/>
      <c r="W96"/>
      <c r="X96"/>
      <c r="Y96"/>
      <c r="Z96"/>
      <c r="AA96"/>
      <c r="AB96"/>
      <c r="AC96"/>
    </row>
    <row r="97" spans="1:29" s="2" customFormat="1" ht="16.5" thickBot="1">
      <c r="A97" s="63"/>
      <c r="B97" s="64" t="s">
        <v>88</v>
      </c>
      <c r="C97" s="64">
        <f>SUM(C92:C96)</f>
        <v>0</v>
      </c>
      <c r="D97" s="64">
        <f>SUM(D92:D96)</f>
        <v>200</v>
      </c>
      <c r="E97" s="64">
        <f>SUM(E92:E96)</f>
        <v>0</v>
      </c>
      <c r="F97" s="64">
        <f>SUM(F92:F96)</f>
        <v>0</v>
      </c>
      <c r="G97" s="64">
        <f>SUM(G92:G96)</f>
        <v>0</v>
      </c>
      <c r="H97" s="74">
        <f t="shared" si="14"/>
        <v>200</v>
      </c>
      <c r="I97" s="45">
        <f t="shared" si="15"/>
        <v>1</v>
      </c>
      <c r="J97"/>
      <c r="K97"/>
      <c r="L97"/>
      <c r="M97"/>
      <c r="V97"/>
      <c r="W97"/>
      <c r="X97"/>
      <c r="Y97"/>
      <c r="Z97"/>
      <c r="AA97"/>
      <c r="AB97"/>
      <c r="AC97"/>
    </row>
    <row r="98" spans="1:29" s="2" customFormat="1" ht="14.25" thickBot="1" thickTop="1">
      <c r="A98" s="4"/>
      <c r="B98" s="5"/>
      <c r="C98" s="6"/>
      <c r="D98" s="6"/>
      <c r="E98" s="6"/>
      <c r="F98" s="6"/>
      <c r="G98" s="6"/>
      <c r="H98" s="6"/>
      <c r="I98" s="49"/>
      <c r="J98"/>
      <c r="K98"/>
      <c r="L98"/>
      <c r="M98"/>
      <c r="V98"/>
      <c r="W98"/>
      <c r="X98"/>
      <c r="Y98"/>
      <c r="Z98"/>
      <c r="AA98"/>
      <c r="AB98"/>
      <c r="AC98"/>
    </row>
    <row r="99" spans="1:9" ht="15.75">
      <c r="A99" s="171" t="s">
        <v>34</v>
      </c>
      <c r="B99" s="172"/>
      <c r="C99" s="55" t="s">
        <v>95</v>
      </c>
      <c r="D99" s="55" t="s">
        <v>101</v>
      </c>
      <c r="E99" s="55" t="s">
        <v>96</v>
      </c>
      <c r="F99" s="55" t="s">
        <v>97</v>
      </c>
      <c r="G99" s="55" t="s">
        <v>98</v>
      </c>
      <c r="H99" s="55" t="s">
        <v>88</v>
      </c>
      <c r="I99" s="56" t="s">
        <v>103</v>
      </c>
    </row>
    <row r="100" spans="1:9" ht="15" outlineLevel="1">
      <c r="A100" s="68"/>
      <c r="B100" s="33" t="s">
        <v>35</v>
      </c>
      <c r="D100" s="9"/>
      <c r="E100" s="9"/>
      <c r="F100" s="9"/>
      <c r="G100" s="9"/>
      <c r="H100" s="73">
        <f>SUM(C$100:G$100)</f>
        <v>0</v>
      </c>
      <c r="I100" s="45">
        <f>H100/H$110</f>
        <v>0</v>
      </c>
    </row>
    <row r="101" spans="1:9" ht="15" outlineLevel="1">
      <c r="A101" s="68"/>
      <c r="B101" s="34" t="s">
        <v>80</v>
      </c>
      <c r="C101" s="9"/>
      <c r="D101" s="9"/>
      <c r="E101" s="9"/>
      <c r="F101" s="9"/>
      <c r="G101" s="9"/>
      <c r="H101" s="73">
        <f aca="true" t="shared" si="16" ref="H101:H110">SUM(C101:G101)</f>
        <v>0</v>
      </c>
      <c r="I101" s="45">
        <f aca="true" t="shared" si="17" ref="I101:I110">H101/H$110</f>
        <v>0</v>
      </c>
    </row>
    <row r="102" spans="1:9" ht="15" outlineLevel="1">
      <c r="A102" s="68"/>
      <c r="B102" s="34" t="s">
        <v>39</v>
      </c>
      <c r="C102" s="9"/>
      <c r="D102" s="9"/>
      <c r="E102" s="9"/>
      <c r="F102" s="9"/>
      <c r="G102" s="9"/>
      <c r="H102" s="73">
        <f t="shared" si="16"/>
        <v>0</v>
      </c>
      <c r="I102" s="45">
        <f t="shared" si="17"/>
        <v>0</v>
      </c>
    </row>
    <row r="103" spans="1:14" ht="15" outlineLevel="1">
      <c r="A103" s="68"/>
      <c r="B103" s="34" t="s">
        <v>41</v>
      </c>
      <c r="C103" s="9"/>
      <c r="D103" s="9"/>
      <c r="E103" s="9"/>
      <c r="F103" s="9"/>
      <c r="G103" s="9"/>
      <c r="H103" s="73">
        <f t="shared" si="16"/>
        <v>0</v>
      </c>
      <c r="I103" s="45">
        <f t="shared" si="17"/>
        <v>0</v>
      </c>
      <c r="N103" s="99"/>
    </row>
    <row r="104" spans="1:9" ht="15" outlineLevel="1">
      <c r="A104" s="68"/>
      <c r="B104" s="34" t="s">
        <v>36</v>
      </c>
      <c r="C104" s="9"/>
      <c r="D104" s="9"/>
      <c r="E104" s="9"/>
      <c r="F104" s="9"/>
      <c r="G104" s="9"/>
      <c r="H104" s="73">
        <f t="shared" si="16"/>
        <v>0</v>
      </c>
      <c r="I104" s="45">
        <f t="shared" si="17"/>
        <v>0</v>
      </c>
    </row>
    <row r="105" spans="1:9" ht="15" outlineLevel="1">
      <c r="A105" s="68"/>
      <c r="B105" s="34" t="s">
        <v>40</v>
      </c>
      <c r="C105" s="9"/>
      <c r="D105" s="9"/>
      <c r="E105" s="9"/>
      <c r="F105" s="9"/>
      <c r="G105" s="9"/>
      <c r="H105" s="73">
        <f t="shared" si="16"/>
        <v>0</v>
      </c>
      <c r="I105" s="45">
        <f t="shared" si="17"/>
        <v>0</v>
      </c>
    </row>
    <row r="106" spans="1:9" ht="15" outlineLevel="1">
      <c r="A106" s="68"/>
      <c r="B106" s="34" t="s">
        <v>24</v>
      </c>
      <c r="C106" s="9"/>
      <c r="D106" s="9"/>
      <c r="E106" s="9"/>
      <c r="F106" s="9"/>
      <c r="G106" s="9"/>
      <c r="H106" s="73">
        <f t="shared" si="16"/>
        <v>0</v>
      </c>
      <c r="I106" s="45">
        <f t="shared" si="17"/>
        <v>0</v>
      </c>
    </row>
    <row r="107" spans="1:9" ht="15" outlineLevel="1">
      <c r="A107" s="68"/>
      <c r="B107" s="34" t="s">
        <v>42</v>
      </c>
      <c r="C107" s="9"/>
      <c r="D107" s="9"/>
      <c r="E107" s="9"/>
      <c r="F107" s="9"/>
      <c r="G107" s="9"/>
      <c r="H107" s="73">
        <f t="shared" si="16"/>
        <v>0</v>
      </c>
      <c r="I107" s="45">
        <f t="shared" si="17"/>
        <v>0</v>
      </c>
    </row>
    <row r="108" spans="1:9" ht="15" outlineLevel="1">
      <c r="A108" s="68"/>
      <c r="B108" s="34" t="s">
        <v>81</v>
      </c>
      <c r="C108" s="9"/>
      <c r="D108" s="9"/>
      <c r="E108" s="9"/>
      <c r="F108" s="9"/>
      <c r="G108" s="9"/>
      <c r="H108" s="73">
        <f t="shared" si="16"/>
        <v>0</v>
      </c>
      <c r="I108" s="45">
        <f t="shared" si="17"/>
        <v>0</v>
      </c>
    </row>
    <row r="109" spans="1:9" ht="15" outlineLevel="1">
      <c r="A109" s="68"/>
      <c r="B109" s="36" t="s">
        <v>82</v>
      </c>
      <c r="C109" s="23"/>
      <c r="D109" s="23">
        <v>500</v>
      </c>
      <c r="E109" s="23"/>
      <c r="F109" s="23"/>
      <c r="G109" s="23"/>
      <c r="H109" s="76">
        <f t="shared" si="16"/>
        <v>500</v>
      </c>
      <c r="I109" s="45">
        <f t="shared" si="17"/>
        <v>1</v>
      </c>
    </row>
    <row r="110" spans="1:9" ht="16.5" outlineLevel="1" thickBot="1">
      <c r="A110" s="63"/>
      <c r="B110" s="64" t="s">
        <v>88</v>
      </c>
      <c r="C110" s="64">
        <f>SUM(C100:C109)</f>
        <v>0</v>
      </c>
      <c r="D110" s="64">
        <f>SUM(D100:D109)</f>
        <v>500</v>
      </c>
      <c r="E110" s="64">
        <f>SUM(E100:E109)</f>
        <v>0</v>
      </c>
      <c r="F110" s="64">
        <f>SUM(F100:F109)</f>
        <v>0</v>
      </c>
      <c r="G110" s="64">
        <f>SUM(G100:G109)</f>
        <v>0</v>
      </c>
      <c r="H110" s="74">
        <f t="shared" si="16"/>
        <v>500</v>
      </c>
      <c r="I110" s="45">
        <f t="shared" si="17"/>
        <v>1</v>
      </c>
    </row>
    <row r="111" spans="1:29" s="2" customFormat="1" ht="14.25" thickBot="1" thickTop="1">
      <c r="A111" s="4"/>
      <c r="B111" s="5"/>
      <c r="C111" s="6"/>
      <c r="D111" s="6"/>
      <c r="E111" s="6"/>
      <c r="F111" s="6"/>
      <c r="G111" s="6"/>
      <c r="H111" s="6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:9" ht="15.75">
      <c r="A112" s="171" t="s">
        <v>89</v>
      </c>
      <c r="B112" s="172"/>
      <c r="C112" s="55" t="s">
        <v>95</v>
      </c>
      <c r="D112" s="55" t="s">
        <v>101</v>
      </c>
      <c r="E112" s="55" t="s">
        <v>96</v>
      </c>
      <c r="F112" s="55" t="s">
        <v>97</v>
      </c>
      <c r="G112" s="55" t="s">
        <v>98</v>
      </c>
      <c r="H112" s="55" t="s">
        <v>88</v>
      </c>
      <c r="I112" s="56" t="s">
        <v>103</v>
      </c>
    </row>
    <row r="113" spans="1:9" ht="15" outlineLevel="1">
      <c r="A113" s="82"/>
      <c r="B113" s="33" t="s">
        <v>85</v>
      </c>
      <c r="C113" s="15"/>
      <c r="D113" s="15"/>
      <c r="E113" s="15">
        <v>70</v>
      </c>
      <c r="F113" s="15"/>
      <c r="G113" s="15"/>
      <c r="H113" s="77">
        <f aca="true" t="shared" si="18" ref="H113:H118">SUM(C113:F113)</f>
        <v>70</v>
      </c>
      <c r="I113" s="45">
        <f>H113/H$119</f>
        <v>0.28</v>
      </c>
    </row>
    <row r="114" spans="1:9" ht="15" outlineLevel="1">
      <c r="A114" s="68"/>
      <c r="B114" s="34" t="s">
        <v>83</v>
      </c>
      <c r="C114" s="15"/>
      <c r="D114" s="15"/>
      <c r="E114" s="15">
        <v>100</v>
      </c>
      <c r="F114" s="15"/>
      <c r="G114" s="15"/>
      <c r="H114" s="77">
        <f t="shared" si="18"/>
        <v>100</v>
      </c>
      <c r="I114" s="45">
        <f aca="true" t="shared" si="19" ref="I114:I119">H114/H$119</f>
        <v>0.4</v>
      </c>
    </row>
    <row r="115" spans="1:9" ht="15">
      <c r="A115" s="68"/>
      <c r="B115" s="34" t="s">
        <v>84</v>
      </c>
      <c r="C115" s="15"/>
      <c r="D115" s="15"/>
      <c r="E115" s="15"/>
      <c r="F115" s="15"/>
      <c r="G115" s="15"/>
      <c r="H115" s="77">
        <f t="shared" si="18"/>
        <v>0</v>
      </c>
      <c r="I115" s="45">
        <f t="shared" si="19"/>
        <v>0</v>
      </c>
    </row>
    <row r="116" spans="1:9" ht="15">
      <c r="A116" s="68"/>
      <c r="B116" s="34" t="s">
        <v>14</v>
      </c>
      <c r="C116" s="15"/>
      <c r="D116" s="15"/>
      <c r="E116" s="15"/>
      <c r="F116" s="15"/>
      <c r="G116" s="15"/>
      <c r="H116" s="77">
        <f t="shared" si="18"/>
        <v>0</v>
      </c>
      <c r="I116" s="45">
        <f t="shared" si="19"/>
        <v>0</v>
      </c>
    </row>
    <row r="117" spans="1:9" ht="15">
      <c r="A117" s="68"/>
      <c r="B117" s="34" t="s">
        <v>86</v>
      </c>
      <c r="C117" s="15"/>
      <c r="D117" s="15"/>
      <c r="E117" s="15">
        <v>80</v>
      </c>
      <c r="F117" s="15"/>
      <c r="G117" s="15"/>
      <c r="H117" s="77">
        <f t="shared" si="18"/>
        <v>80</v>
      </c>
      <c r="I117" s="45">
        <f t="shared" si="19"/>
        <v>0.32</v>
      </c>
    </row>
    <row r="118" spans="1:9" ht="15">
      <c r="A118" s="68"/>
      <c r="B118" s="34" t="s">
        <v>87</v>
      </c>
      <c r="C118" s="15"/>
      <c r="D118" s="15"/>
      <c r="E118" s="15"/>
      <c r="F118" s="15"/>
      <c r="G118" s="15"/>
      <c r="H118" s="77">
        <f t="shared" si="18"/>
        <v>0</v>
      </c>
      <c r="I118" s="45">
        <f t="shared" si="19"/>
        <v>0</v>
      </c>
    </row>
    <row r="119" spans="1:9" ht="16.5" thickBot="1">
      <c r="A119" s="63"/>
      <c r="B119" s="79" t="s">
        <v>88</v>
      </c>
      <c r="C119" s="80">
        <f>SUM(C113:C118)</f>
        <v>0</v>
      </c>
      <c r="D119" s="80">
        <f>SUM(D113:D118)</f>
        <v>0</v>
      </c>
      <c r="E119" s="80">
        <f>SUM(E113:E118)</f>
        <v>250</v>
      </c>
      <c r="F119" s="80">
        <f>SUM(F113:F118)</f>
        <v>0</v>
      </c>
      <c r="G119" s="80">
        <f>SUM(G113:G118)</f>
        <v>0</v>
      </c>
      <c r="H119" s="78">
        <f>SUM(C119:G119)</f>
        <v>250</v>
      </c>
      <c r="I119" s="45">
        <f t="shared" si="19"/>
        <v>1</v>
      </c>
    </row>
    <row r="120" spans="1:9" ht="13.5" thickTop="1">
      <c r="A120" s="10"/>
      <c r="B120" s="11"/>
      <c r="C120" s="11"/>
      <c r="D120" s="11"/>
      <c r="E120" s="11"/>
      <c r="F120" s="11"/>
      <c r="G120" s="11"/>
      <c r="H120" s="11"/>
      <c r="I120" s="48"/>
    </row>
    <row r="121" spans="1:9" s="2" customFormat="1" ht="7.5" customHeight="1">
      <c r="A121" s="5"/>
      <c r="B121" s="7"/>
      <c r="C121" s="4"/>
      <c r="D121" s="4"/>
      <c r="E121" s="4"/>
      <c r="F121" s="4"/>
      <c r="G121" s="4"/>
      <c r="H121" s="4"/>
      <c r="I121" s="48"/>
    </row>
    <row r="122" spans="1:13" ht="24.75" customHeight="1" thickBot="1">
      <c r="A122" s="100"/>
      <c r="B122" s="100" t="s">
        <v>45</v>
      </c>
      <c r="C122" s="101" t="s">
        <v>0</v>
      </c>
      <c r="D122" s="16"/>
      <c r="E122" s="16"/>
      <c r="F122" s="16"/>
      <c r="G122" s="16"/>
      <c r="H122" s="16"/>
      <c r="I122" s="48"/>
      <c r="J122" s="17"/>
      <c r="K122" s="17"/>
      <c r="L122" s="17"/>
      <c r="M122" s="17"/>
    </row>
    <row r="123" spans="1:13" ht="16.5" customHeight="1" outlineLevel="1">
      <c r="A123" s="173" t="s">
        <v>18</v>
      </c>
      <c r="B123" s="174"/>
      <c r="C123" s="102">
        <f>E13</f>
        <v>8830</v>
      </c>
      <c r="D123" s="18"/>
      <c r="E123" s="18"/>
      <c r="F123" s="18"/>
      <c r="G123" s="18"/>
      <c r="H123" s="18"/>
      <c r="J123" s="17"/>
      <c r="K123" s="17"/>
      <c r="L123" s="17"/>
      <c r="M123" s="17"/>
    </row>
    <row r="124" spans="1:13" ht="15.75" customHeight="1" outlineLevel="1">
      <c r="A124" s="175" t="s">
        <v>20</v>
      </c>
      <c r="B124" s="176"/>
      <c r="C124" s="105">
        <f>SUM(H24,H40,H51,H66,H78,H89,H97,H110,H119)</f>
        <v>8803</v>
      </c>
      <c r="D124" s="18"/>
      <c r="E124" s="18"/>
      <c r="F124" s="18"/>
      <c r="G124" s="18"/>
      <c r="H124" s="18"/>
      <c r="I124" s="17"/>
      <c r="J124" s="17"/>
      <c r="K124" s="17"/>
      <c r="L124" s="17"/>
      <c r="M124" s="17"/>
    </row>
    <row r="125" spans="1:13" ht="16.5" customHeight="1" outlineLevel="1">
      <c r="A125" s="177" t="s">
        <v>22</v>
      </c>
      <c r="B125" s="178"/>
      <c r="C125" s="103">
        <f>C123-C124</f>
        <v>27</v>
      </c>
      <c r="D125" s="18"/>
      <c r="E125" s="18"/>
      <c r="F125" s="18"/>
      <c r="G125" s="18"/>
      <c r="H125" s="19"/>
      <c r="I125" s="17"/>
      <c r="J125" s="17"/>
      <c r="K125" s="17"/>
      <c r="L125" s="17"/>
      <c r="M125" s="17"/>
    </row>
    <row r="126" spans="1:13" ht="18.75" customHeight="1" thickBot="1">
      <c r="A126" s="179" t="s">
        <v>126</v>
      </c>
      <c r="B126" s="180"/>
      <c r="C126" s="104">
        <f>C125+Maio!C126</f>
        <v>162</v>
      </c>
      <c r="D126" s="18"/>
      <c r="E126" s="18"/>
      <c r="F126" s="18"/>
      <c r="G126" s="18"/>
      <c r="H126" s="19"/>
      <c r="I126" s="17"/>
      <c r="J126" s="17"/>
      <c r="K126" s="17"/>
      <c r="L126" s="17"/>
      <c r="M126" s="17"/>
    </row>
    <row r="127" spans="1:13" s="2" customFormat="1" ht="12.75" customHeight="1">
      <c r="A127" s="10"/>
      <c r="B127" s="11"/>
      <c r="C127" s="11"/>
      <c r="D127" s="11"/>
      <c r="E127" s="11"/>
      <c r="F127" s="11"/>
      <c r="G127" s="11"/>
      <c r="H127" s="11"/>
      <c r="I127" s="17"/>
      <c r="J127" s="17"/>
      <c r="K127" s="17"/>
      <c r="L127" s="17"/>
      <c r="M127" s="17"/>
    </row>
    <row r="129" spans="2:3" ht="15.75">
      <c r="B129" s="110" t="s">
        <v>43</v>
      </c>
      <c r="C129" s="111"/>
    </row>
    <row r="130" spans="2:3" ht="15.75">
      <c r="B130" s="117" t="s">
        <v>37</v>
      </c>
      <c r="C130" s="118">
        <f>E13</f>
        <v>8830</v>
      </c>
    </row>
    <row r="131" spans="2:3" ht="15.75">
      <c r="B131" s="119" t="s">
        <v>79</v>
      </c>
      <c r="C131" s="118">
        <f>H24</f>
        <v>2750</v>
      </c>
    </row>
    <row r="132" spans="2:3" ht="15.75">
      <c r="B132" s="119" t="s">
        <v>5</v>
      </c>
      <c r="C132" s="118">
        <f>H40</f>
        <v>2895</v>
      </c>
    </row>
    <row r="133" spans="2:3" ht="15.75">
      <c r="B133" s="119" t="s">
        <v>10</v>
      </c>
      <c r="C133" s="118">
        <f>H51</f>
        <v>600</v>
      </c>
    </row>
    <row r="134" spans="2:3" ht="15.75">
      <c r="B134" s="119" t="s">
        <v>90</v>
      </c>
      <c r="C134" s="118">
        <f>H66</f>
        <v>555</v>
      </c>
    </row>
    <row r="135" spans="2:3" ht="15.75">
      <c r="B135" s="119" t="s">
        <v>91</v>
      </c>
      <c r="C135" s="118">
        <f>H78</f>
        <v>545</v>
      </c>
    </row>
    <row r="136" spans="2:3" ht="15.75">
      <c r="B136" s="119" t="s">
        <v>28</v>
      </c>
      <c r="C136" s="118">
        <f>H89</f>
        <v>508</v>
      </c>
    </row>
    <row r="137" spans="2:16" ht="15.75">
      <c r="B137" s="119" t="s">
        <v>74</v>
      </c>
      <c r="C137" s="118">
        <f>H97</f>
        <v>200</v>
      </c>
      <c r="G137" s="52"/>
      <c r="H137" s="52"/>
      <c r="I137" s="11"/>
      <c r="J137" s="11"/>
      <c r="K137" s="11"/>
      <c r="L137" s="11"/>
      <c r="M137" s="11"/>
      <c r="N137" s="11"/>
      <c r="O137" s="11"/>
      <c r="P137" s="17"/>
    </row>
    <row r="138" spans="2:16" ht="15.75">
      <c r="B138" s="119" t="s">
        <v>34</v>
      </c>
      <c r="C138" s="118">
        <f>H110</f>
        <v>500</v>
      </c>
      <c r="G138" s="5"/>
      <c r="H138" s="5"/>
      <c r="I138" s="53"/>
      <c r="J138" s="53"/>
      <c r="K138" s="53"/>
      <c r="L138" s="53"/>
      <c r="M138" s="53"/>
      <c r="N138" s="53"/>
      <c r="O138" s="54"/>
      <c r="P138" s="17"/>
    </row>
    <row r="139" spans="2:16" ht="15.75">
      <c r="B139" s="119" t="s">
        <v>89</v>
      </c>
      <c r="C139" s="114">
        <f>H119</f>
        <v>250</v>
      </c>
      <c r="G139" s="5"/>
      <c r="H139" s="5"/>
      <c r="I139" s="53"/>
      <c r="J139" s="53"/>
      <c r="K139" s="53"/>
      <c r="L139" s="53"/>
      <c r="M139" s="53"/>
      <c r="N139" s="53"/>
      <c r="O139" s="54"/>
      <c r="P139" s="17"/>
    </row>
    <row r="140" spans="2:16" ht="15.75">
      <c r="B140" s="115" t="s">
        <v>44</v>
      </c>
      <c r="C140" s="116"/>
      <c r="D140" s="13"/>
      <c r="G140" s="5"/>
      <c r="H140" s="5"/>
      <c r="I140" s="53"/>
      <c r="J140" s="53"/>
      <c r="K140" s="53"/>
      <c r="L140" s="53"/>
      <c r="M140" s="53"/>
      <c r="N140" s="53"/>
      <c r="O140" s="54"/>
      <c r="P140" s="17"/>
    </row>
    <row r="141" spans="4:16" ht="15">
      <c r="D141" s="13"/>
      <c r="G141" s="10"/>
      <c r="H141" s="11"/>
      <c r="I141" s="11"/>
      <c r="J141" s="11"/>
      <c r="K141" s="11"/>
      <c r="L141" s="11"/>
      <c r="M141" s="11"/>
      <c r="N141" s="11"/>
      <c r="O141" s="11"/>
      <c r="P141" s="17"/>
    </row>
    <row r="142" spans="3:4" ht="15">
      <c r="C142" s="12"/>
      <c r="D142" s="13"/>
    </row>
    <row r="143" ht="15">
      <c r="D143" s="13"/>
    </row>
    <row r="144" ht="15">
      <c r="D144" s="13"/>
    </row>
    <row r="145" ht="15">
      <c r="D145" s="13"/>
    </row>
    <row r="146" ht="15">
      <c r="D146" s="13"/>
    </row>
    <row r="147" ht="15">
      <c r="D147" s="13"/>
    </row>
    <row r="148" spans="4:6" ht="15">
      <c r="D148" s="51"/>
      <c r="E148" s="12"/>
      <c r="F148" s="12"/>
    </row>
    <row r="151" ht="12.75">
      <c r="C151" s="8"/>
    </row>
    <row r="152" ht="12.75">
      <c r="B152" s="14"/>
    </row>
  </sheetData>
  <sheetProtection/>
  <mergeCells count="16">
    <mergeCell ref="C1:I4"/>
    <mergeCell ref="A4:B4"/>
    <mergeCell ref="A6:B6"/>
    <mergeCell ref="A15:B15"/>
    <mergeCell ref="A26:B26"/>
    <mergeCell ref="A42:B42"/>
    <mergeCell ref="A123:B123"/>
    <mergeCell ref="A124:B124"/>
    <mergeCell ref="A125:B125"/>
    <mergeCell ref="A126:B126"/>
    <mergeCell ref="A53:B53"/>
    <mergeCell ref="A68:B68"/>
    <mergeCell ref="A80:B80"/>
    <mergeCell ref="A91:B91"/>
    <mergeCell ref="A99:B99"/>
    <mergeCell ref="A112:B112"/>
  </mergeCells>
  <printOptions horizontalCentered="1"/>
  <pageMargins left="0.2" right="0.2" top="0.24" bottom="0.29" header="0.17" footer="0.21"/>
  <pageSetup horizontalDpi="360" verticalDpi="360" orientation="landscape" scale="7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C152"/>
  <sheetViews>
    <sheetView showGridLines="0" zoomScalePageLayoutView="0" workbookViewId="0" topLeftCell="A1">
      <pane xSplit="2" ySplit="4" topLeftCell="C128" activePane="bottomRight" state="frozen"/>
      <selection pane="topLeft" activeCell="C1" sqref="C1:I4"/>
      <selection pane="topRight" activeCell="C1" sqref="C1:I4"/>
      <selection pane="bottomLeft" activeCell="C1" sqref="C1:I4"/>
      <selection pane="bottomRight" activeCell="C1" sqref="C1:I4"/>
    </sheetView>
  </sheetViews>
  <sheetFormatPr defaultColWidth="11.57421875" defaultRowHeight="12.75" outlineLevelRow="1"/>
  <cols>
    <col min="1" max="1" width="7.8515625" style="0" customWidth="1"/>
    <col min="2" max="2" width="45.421875" style="0" customWidth="1"/>
    <col min="3" max="3" width="12.421875" style="0" bestFit="1" customWidth="1"/>
    <col min="4" max="4" width="20.421875" style="0" customWidth="1"/>
    <col min="5" max="5" width="20.8515625" style="0" customWidth="1"/>
    <col min="6" max="6" width="19.421875" style="0" customWidth="1"/>
    <col min="7" max="7" width="33.421875" style="0" customWidth="1"/>
    <col min="8" max="8" width="11.28125" style="0" bestFit="1" customWidth="1"/>
    <col min="9" max="9" width="13.00390625" style="0" customWidth="1"/>
    <col min="10" max="10" width="2.7109375" style="0" customWidth="1"/>
    <col min="11" max="11" width="3.7109375" style="0" customWidth="1"/>
    <col min="12" max="16384" width="11.421875" style="0" customWidth="1"/>
  </cols>
  <sheetData>
    <row r="1" spans="1:9" s="3" customFormat="1" ht="33" customHeight="1">
      <c r="A1" s="61"/>
      <c r="B1" s="62"/>
      <c r="C1" s="168" t="s">
        <v>143</v>
      </c>
      <c r="D1" s="168"/>
      <c r="E1" s="168"/>
      <c r="F1" s="168"/>
      <c r="G1" s="168"/>
      <c r="H1" s="168"/>
      <c r="I1" s="168"/>
    </row>
    <row r="2" spans="1:9" s="3" customFormat="1" ht="25.5">
      <c r="A2" s="61"/>
      <c r="B2" s="62"/>
      <c r="C2" s="168"/>
      <c r="D2" s="168"/>
      <c r="E2" s="168"/>
      <c r="F2" s="168"/>
      <c r="G2" s="168"/>
      <c r="H2" s="168"/>
      <c r="I2" s="168"/>
    </row>
    <row r="3" spans="1:9" s="3" customFormat="1" ht="27" customHeight="1">
      <c r="A3" s="61"/>
      <c r="B3" s="62"/>
      <c r="C3" s="168"/>
      <c r="D3" s="168"/>
      <c r="E3" s="168"/>
      <c r="F3" s="168"/>
      <c r="G3" s="168"/>
      <c r="H3" s="168"/>
      <c r="I3" s="168"/>
    </row>
    <row r="4" spans="1:9" s="3" customFormat="1" ht="33.75" customHeight="1">
      <c r="A4" s="181" t="s">
        <v>112</v>
      </c>
      <c r="B4" s="181"/>
      <c r="C4" s="168"/>
      <c r="D4" s="168"/>
      <c r="E4" s="168"/>
      <c r="F4" s="168"/>
      <c r="G4" s="168"/>
      <c r="H4" s="168"/>
      <c r="I4" s="168"/>
    </row>
    <row r="5" spans="1:9" s="3" customFormat="1" ht="15.75" customHeight="1" thickBot="1">
      <c r="A5" s="59"/>
      <c r="B5" s="58"/>
      <c r="C5" s="60"/>
      <c r="D5" s="60"/>
      <c r="E5" s="60"/>
      <c r="F5" s="60"/>
      <c r="G5" s="60"/>
      <c r="H5" s="58"/>
      <c r="I5" s="60"/>
    </row>
    <row r="6" spans="1:25" s="1" customFormat="1" ht="16.5" thickBot="1">
      <c r="A6" s="182" t="s">
        <v>37</v>
      </c>
      <c r="B6" s="183"/>
      <c r="C6" s="92" t="s">
        <v>95</v>
      </c>
      <c r="D6" s="93" t="s">
        <v>102</v>
      </c>
      <c r="E6" s="93" t="s">
        <v>88</v>
      </c>
      <c r="F6" s="94" t="s">
        <v>103</v>
      </c>
      <c r="G6" s="27"/>
      <c r="I6"/>
      <c r="J6"/>
      <c r="K6"/>
      <c r="Q6"/>
      <c r="R6"/>
      <c r="S6"/>
      <c r="T6"/>
      <c r="U6"/>
      <c r="V6"/>
      <c r="W6"/>
      <c r="X6"/>
      <c r="Y6"/>
    </row>
    <row r="7" spans="1:7" ht="15" outlineLevel="1">
      <c r="A7" s="57"/>
      <c r="B7" s="33" t="s">
        <v>38</v>
      </c>
      <c r="C7" s="29"/>
      <c r="D7" s="29">
        <v>8000</v>
      </c>
      <c r="E7" s="84">
        <f aca="true" t="shared" si="0" ref="E7:E12">SUM(C7:D7)</f>
        <v>8000</v>
      </c>
      <c r="F7" s="95">
        <f aca="true" t="shared" si="1" ref="F7:F12">E7/E$13</f>
        <v>0.9060022650056625</v>
      </c>
      <c r="G7" s="28"/>
    </row>
    <row r="8" spans="1:7" ht="15" outlineLevel="1">
      <c r="A8" s="57"/>
      <c r="B8" s="34" t="s">
        <v>1</v>
      </c>
      <c r="C8" s="21"/>
      <c r="D8" s="21"/>
      <c r="E8" s="85">
        <f t="shared" si="0"/>
        <v>0</v>
      </c>
      <c r="F8" s="96">
        <f t="shared" si="1"/>
        <v>0</v>
      </c>
      <c r="G8" s="26"/>
    </row>
    <row r="9" spans="1:7" ht="15" outlineLevel="1">
      <c r="A9" s="57"/>
      <c r="B9" s="34" t="s">
        <v>2</v>
      </c>
      <c r="C9" s="21"/>
      <c r="D9" s="21"/>
      <c r="E9" s="85">
        <f t="shared" si="0"/>
        <v>0</v>
      </c>
      <c r="F9" s="96">
        <f t="shared" si="1"/>
        <v>0</v>
      </c>
      <c r="G9" s="26"/>
    </row>
    <row r="10" spans="1:7" ht="15" outlineLevel="1">
      <c r="A10" s="57"/>
      <c r="B10" s="34" t="s">
        <v>47</v>
      </c>
      <c r="C10" s="21">
        <v>800</v>
      </c>
      <c r="D10" s="21">
        <v>30</v>
      </c>
      <c r="E10" s="85">
        <f t="shared" si="0"/>
        <v>830</v>
      </c>
      <c r="F10" s="96">
        <f t="shared" si="1"/>
        <v>0.09399773499433749</v>
      </c>
      <c r="G10" s="26"/>
    </row>
    <row r="11" spans="1:7" ht="15" outlineLevel="1">
      <c r="A11" s="57"/>
      <c r="B11" s="34" t="s">
        <v>3</v>
      </c>
      <c r="C11" s="21"/>
      <c r="D11" s="21"/>
      <c r="E11" s="85">
        <f t="shared" si="0"/>
        <v>0</v>
      </c>
      <c r="F11" s="96">
        <f t="shared" si="1"/>
        <v>0</v>
      </c>
      <c r="G11" s="97"/>
    </row>
    <row r="12" spans="1:7" ht="45" outlineLevel="1">
      <c r="A12" s="57"/>
      <c r="B12" s="35" t="s">
        <v>104</v>
      </c>
      <c r="C12" s="21"/>
      <c r="D12" s="21"/>
      <c r="E12" s="85">
        <f t="shared" si="0"/>
        <v>0</v>
      </c>
      <c r="F12" s="96">
        <f t="shared" si="1"/>
        <v>0</v>
      </c>
      <c r="G12" s="26"/>
    </row>
    <row r="13" spans="1:8" ht="16.5" outlineLevel="1" thickBot="1">
      <c r="A13" s="121"/>
      <c r="B13" s="66" t="s">
        <v>99</v>
      </c>
      <c r="C13" s="65">
        <f>SUM(C7:C12)</f>
        <v>800</v>
      </c>
      <c r="D13" s="65">
        <f>SUM(D7:D12)</f>
        <v>8030</v>
      </c>
      <c r="E13" s="67">
        <f>SUM(C13:D13)</f>
        <v>8830</v>
      </c>
      <c r="F13" s="50">
        <v>1</v>
      </c>
      <c r="G13" s="25"/>
      <c r="H13" s="17"/>
    </row>
    <row r="14" spans="1:8" ht="14.25" outlineLevel="1" thickBot="1" thickTop="1">
      <c r="A14" s="5"/>
      <c r="B14" s="10"/>
      <c r="C14" s="24"/>
      <c r="D14" s="24"/>
      <c r="E14" s="24"/>
      <c r="F14" s="25"/>
      <c r="G14" s="25"/>
      <c r="H14" s="25"/>
    </row>
    <row r="15" spans="1:25" s="1" customFormat="1" ht="15.75">
      <c r="A15" s="171" t="s">
        <v>79</v>
      </c>
      <c r="B15" s="172"/>
      <c r="C15" s="55" t="s">
        <v>95</v>
      </c>
      <c r="D15" s="55" t="s">
        <v>101</v>
      </c>
      <c r="E15" s="55" t="s">
        <v>96</v>
      </c>
      <c r="F15" s="55" t="s">
        <v>97</v>
      </c>
      <c r="G15" s="55" t="s">
        <v>98</v>
      </c>
      <c r="H15" s="69" t="s">
        <v>88</v>
      </c>
      <c r="I15" s="56" t="s">
        <v>103</v>
      </c>
      <c r="J15"/>
      <c r="K15"/>
      <c r="Q15"/>
      <c r="R15"/>
      <c r="S15"/>
      <c r="T15"/>
      <c r="U15"/>
      <c r="V15"/>
      <c r="W15"/>
      <c r="X15"/>
      <c r="Y15"/>
    </row>
    <row r="16" spans="1:9" ht="15" outlineLevel="1">
      <c r="A16" s="57"/>
      <c r="B16" s="33" t="s">
        <v>123</v>
      </c>
      <c r="C16" s="41"/>
      <c r="D16" s="42">
        <v>2000</v>
      </c>
      <c r="E16" s="42"/>
      <c r="F16" s="42"/>
      <c r="G16" s="42"/>
      <c r="H16" s="83">
        <f>SUM(C16:G16)</f>
        <v>2000</v>
      </c>
      <c r="I16" s="45">
        <f aca="true" t="shared" si="2" ref="I16:I23">H16/H$24</f>
        <v>0.7272727272727273</v>
      </c>
    </row>
    <row r="17" spans="1:9" ht="15" outlineLevel="1">
      <c r="A17" s="57"/>
      <c r="B17" s="34" t="s">
        <v>72</v>
      </c>
      <c r="C17" s="43"/>
      <c r="D17" s="43"/>
      <c r="E17" s="43"/>
      <c r="F17" s="43"/>
      <c r="G17" s="43"/>
      <c r="H17" s="83">
        <f aca="true" t="shared" si="3" ref="H17:H23">SUM(C17:G17)</f>
        <v>0</v>
      </c>
      <c r="I17" s="45">
        <f t="shared" si="2"/>
        <v>0</v>
      </c>
    </row>
    <row r="18" spans="1:9" ht="15" outlineLevel="1">
      <c r="A18" s="57"/>
      <c r="B18" s="34" t="s">
        <v>121</v>
      </c>
      <c r="C18" s="43"/>
      <c r="D18" s="43"/>
      <c r="E18" s="43"/>
      <c r="F18" s="43"/>
      <c r="G18" s="43"/>
      <c r="H18" s="83">
        <f t="shared" si="3"/>
        <v>0</v>
      </c>
      <c r="I18" s="45">
        <f t="shared" si="2"/>
        <v>0</v>
      </c>
    </row>
    <row r="19" spans="1:9" ht="15" outlineLevel="1">
      <c r="A19" s="57"/>
      <c r="B19" s="34" t="s">
        <v>122</v>
      </c>
      <c r="C19" s="43"/>
      <c r="D19" s="43">
        <v>500</v>
      </c>
      <c r="E19" s="43"/>
      <c r="F19" s="43"/>
      <c r="G19" s="43"/>
      <c r="H19" s="83">
        <f t="shared" si="3"/>
        <v>500</v>
      </c>
      <c r="I19" s="45">
        <f>H19/H$24</f>
        <v>0.18181818181818182</v>
      </c>
    </row>
    <row r="20" spans="1:9" ht="15" outlineLevel="1">
      <c r="A20" s="57"/>
      <c r="B20" s="34" t="s">
        <v>73</v>
      </c>
      <c r="C20" s="43"/>
      <c r="D20" s="43"/>
      <c r="E20" s="43"/>
      <c r="F20" s="43"/>
      <c r="G20" s="43"/>
      <c r="H20" s="83">
        <f t="shared" si="3"/>
        <v>0</v>
      </c>
      <c r="I20" s="45">
        <f t="shared" si="2"/>
        <v>0</v>
      </c>
    </row>
    <row r="21" spans="1:9" ht="15" outlineLevel="1">
      <c r="A21" s="57"/>
      <c r="B21" s="34" t="s">
        <v>105</v>
      </c>
      <c r="C21" s="43">
        <v>20</v>
      </c>
      <c r="D21" s="43">
        <v>200</v>
      </c>
      <c r="E21" s="43"/>
      <c r="F21" s="43"/>
      <c r="G21" s="43"/>
      <c r="H21" s="83">
        <f t="shared" si="3"/>
        <v>220</v>
      </c>
      <c r="I21" s="45">
        <f t="shared" si="2"/>
        <v>0.08</v>
      </c>
    </row>
    <row r="22" spans="1:9" ht="15" outlineLevel="1">
      <c r="A22" s="57"/>
      <c r="B22" s="34" t="s">
        <v>125</v>
      </c>
      <c r="C22" s="43"/>
      <c r="D22" s="43">
        <v>30</v>
      </c>
      <c r="E22" s="43"/>
      <c r="G22" s="43"/>
      <c r="H22" s="83">
        <f t="shared" si="3"/>
        <v>30</v>
      </c>
      <c r="I22" s="45">
        <f t="shared" si="2"/>
        <v>0.01090909090909091</v>
      </c>
    </row>
    <row r="23" spans="1:12" ht="15" outlineLevel="1">
      <c r="A23" s="57"/>
      <c r="B23" s="36" t="s">
        <v>124</v>
      </c>
      <c r="C23" s="44"/>
      <c r="D23" s="44"/>
      <c r="E23" s="44"/>
      <c r="F23" s="44"/>
      <c r="G23" s="44"/>
      <c r="H23" s="83">
        <f t="shared" si="3"/>
        <v>0</v>
      </c>
      <c r="I23" s="45">
        <f t="shared" si="2"/>
        <v>0</v>
      </c>
      <c r="L23" s="98"/>
    </row>
    <row r="24" spans="1:9" ht="15.75" outlineLevel="1" thickBot="1">
      <c r="A24" s="63"/>
      <c r="B24" s="64" t="s">
        <v>88</v>
      </c>
      <c r="C24" s="65">
        <f>SUM(C16:C23)</f>
        <v>20</v>
      </c>
      <c r="D24" s="65">
        <f>SUM(D16:D23)</f>
        <v>2730</v>
      </c>
      <c r="E24" s="65">
        <f>SUM(E16:E23)</f>
        <v>0</v>
      </c>
      <c r="F24" s="65">
        <f>SUM(F16:F23)</f>
        <v>0</v>
      </c>
      <c r="G24" s="65">
        <f>SUM(G16:G23)</f>
        <v>0</v>
      </c>
      <c r="H24" s="83">
        <f>SUM(C24:G24)</f>
        <v>2750</v>
      </c>
      <c r="I24" s="47">
        <f>H24/H$24</f>
        <v>1</v>
      </c>
    </row>
    <row r="25" spans="1:8" ht="14.25" outlineLevel="1" thickBot="1" thickTop="1">
      <c r="A25" s="2"/>
      <c r="B25" s="2"/>
      <c r="C25" s="22"/>
      <c r="D25" s="22"/>
      <c r="E25" s="22"/>
      <c r="F25" s="40"/>
      <c r="G25" s="22"/>
      <c r="H25" s="22"/>
    </row>
    <row r="26" spans="1:9" ht="15.75" outlineLevel="1">
      <c r="A26" s="171" t="s">
        <v>5</v>
      </c>
      <c r="B26" s="172"/>
      <c r="C26" s="55" t="s">
        <v>95</v>
      </c>
      <c r="D26" s="55" t="s">
        <v>101</v>
      </c>
      <c r="E26" s="55" t="s">
        <v>96</v>
      </c>
      <c r="F26" s="55" t="s">
        <v>97</v>
      </c>
      <c r="G26" s="55" t="s">
        <v>98</v>
      </c>
      <c r="H26" s="69" t="s">
        <v>88</v>
      </c>
      <c r="I26" s="56" t="s">
        <v>103</v>
      </c>
    </row>
    <row r="27" spans="1:9" ht="15" outlineLevel="1">
      <c r="A27" s="68"/>
      <c r="B27" s="33" t="s">
        <v>6</v>
      </c>
      <c r="C27" s="29"/>
      <c r="D27" s="29">
        <v>500</v>
      </c>
      <c r="E27" s="29"/>
      <c r="F27" s="29"/>
      <c r="G27" s="29"/>
      <c r="H27" s="70">
        <f>SUM(C27:G27)</f>
        <v>500</v>
      </c>
      <c r="I27" s="45">
        <f>H27/H$40</f>
        <v>0.17271157167530224</v>
      </c>
    </row>
    <row r="28" spans="1:9" ht="15" outlineLevel="1">
      <c r="A28" s="68"/>
      <c r="B28" s="34" t="s">
        <v>7</v>
      </c>
      <c r="D28" s="21">
        <v>250</v>
      </c>
      <c r="E28" s="21"/>
      <c r="F28" s="21"/>
      <c r="G28" s="21"/>
      <c r="H28" s="70">
        <f aca="true" t="shared" si="4" ref="H28:H39">SUM(C28:G28)</f>
        <v>250</v>
      </c>
      <c r="I28" s="45">
        <f aca="true" t="shared" si="5" ref="I28:I40">H28/H$40</f>
        <v>0.08635578583765112</v>
      </c>
    </row>
    <row r="29" spans="1:9" ht="15" outlineLevel="1">
      <c r="A29" s="68"/>
      <c r="B29" s="34" t="s">
        <v>52</v>
      </c>
      <c r="C29" s="21"/>
      <c r="D29" s="21">
        <v>280</v>
      </c>
      <c r="E29" s="21"/>
      <c r="F29" s="21"/>
      <c r="G29" s="21"/>
      <c r="H29" s="70">
        <f t="shared" si="4"/>
        <v>280</v>
      </c>
      <c r="I29" s="45">
        <f t="shared" si="5"/>
        <v>0.09671848013816926</v>
      </c>
    </row>
    <row r="30" spans="1:9" ht="15">
      <c r="A30" s="68"/>
      <c r="B30" s="34" t="s">
        <v>8</v>
      </c>
      <c r="C30" s="21"/>
      <c r="D30" s="21">
        <v>120</v>
      </c>
      <c r="E30" s="21"/>
      <c r="F30" s="21"/>
      <c r="G30" s="21"/>
      <c r="H30" s="70">
        <f t="shared" si="4"/>
        <v>120</v>
      </c>
      <c r="I30" s="45">
        <f t="shared" si="5"/>
        <v>0.04145077720207254</v>
      </c>
    </row>
    <row r="31" spans="1:25" s="1" customFormat="1" ht="15">
      <c r="A31" s="68"/>
      <c r="B31" s="34" t="s">
        <v>46</v>
      </c>
      <c r="C31" s="21"/>
      <c r="D31" s="21">
        <v>30</v>
      </c>
      <c r="E31" s="21"/>
      <c r="F31" s="21"/>
      <c r="G31" s="21"/>
      <c r="H31" s="70">
        <f t="shared" si="4"/>
        <v>30</v>
      </c>
      <c r="I31" s="45">
        <f t="shared" si="5"/>
        <v>0.010362694300518135</v>
      </c>
      <c r="J31"/>
      <c r="K31"/>
      <c r="L31"/>
      <c r="M31"/>
      <c r="V31"/>
      <c r="W31"/>
      <c r="X31"/>
      <c r="Y31"/>
    </row>
    <row r="32" spans="1:9" ht="15" outlineLevel="1">
      <c r="A32" s="68"/>
      <c r="B32" s="34" t="s">
        <v>93</v>
      </c>
      <c r="C32" s="21"/>
      <c r="D32" s="21">
        <v>150</v>
      </c>
      <c r="E32" s="21" t="s">
        <v>49</v>
      </c>
      <c r="F32" s="21"/>
      <c r="G32" s="21"/>
      <c r="H32" s="70">
        <f t="shared" si="4"/>
        <v>150</v>
      </c>
      <c r="I32" s="45">
        <f t="shared" si="5"/>
        <v>0.05181347150259067</v>
      </c>
    </row>
    <row r="33" spans="1:9" ht="15" outlineLevel="1">
      <c r="A33" s="68"/>
      <c r="B33" s="34" t="s">
        <v>48</v>
      </c>
      <c r="C33" s="21"/>
      <c r="D33" s="21">
        <v>30</v>
      </c>
      <c r="E33" s="21"/>
      <c r="F33" s="21"/>
      <c r="G33" s="21"/>
      <c r="H33" s="70">
        <f t="shared" si="4"/>
        <v>30</v>
      </c>
      <c r="I33" s="45">
        <f t="shared" si="5"/>
        <v>0.010362694300518135</v>
      </c>
    </row>
    <row r="34" spans="1:9" ht="15" outlineLevel="1">
      <c r="A34" s="68"/>
      <c r="B34" s="34" t="s">
        <v>142</v>
      </c>
      <c r="C34" s="21"/>
      <c r="D34" s="21"/>
      <c r="E34" s="21">
        <v>15</v>
      </c>
      <c r="F34" s="21"/>
      <c r="G34" s="21"/>
      <c r="H34" s="70">
        <f t="shared" si="4"/>
        <v>15</v>
      </c>
      <c r="I34" s="45">
        <f t="shared" si="5"/>
        <v>0.0051813471502590676</v>
      </c>
    </row>
    <row r="35" spans="1:9" ht="15" outlineLevel="1">
      <c r="A35" s="68"/>
      <c r="B35" s="34" t="s">
        <v>54</v>
      </c>
      <c r="C35" s="30">
        <v>300</v>
      </c>
      <c r="D35" s="21"/>
      <c r="E35" s="21">
        <v>600</v>
      </c>
      <c r="F35" s="21"/>
      <c r="G35" s="21"/>
      <c r="H35" s="70">
        <f t="shared" si="4"/>
        <v>900</v>
      </c>
      <c r="I35" s="45">
        <f t="shared" si="5"/>
        <v>0.31088082901554404</v>
      </c>
    </row>
    <row r="36" spans="1:9" ht="15" outlineLevel="1">
      <c r="A36" s="68"/>
      <c r="B36" s="34" t="s">
        <v>50</v>
      </c>
      <c r="C36" s="21">
        <v>320</v>
      </c>
      <c r="D36" s="21"/>
      <c r="E36" s="21"/>
      <c r="F36" s="21"/>
      <c r="G36" s="21"/>
      <c r="H36" s="70">
        <f t="shared" si="4"/>
        <v>320</v>
      </c>
      <c r="I36" s="45">
        <f t="shared" si="5"/>
        <v>0.11053540587219343</v>
      </c>
    </row>
    <row r="37" spans="1:9" ht="15" outlineLevel="1">
      <c r="A37" s="68"/>
      <c r="B37" s="34" t="s">
        <v>9</v>
      </c>
      <c r="C37" s="21"/>
      <c r="D37" s="21"/>
      <c r="E37" s="21"/>
      <c r="F37" s="21"/>
      <c r="G37" s="21"/>
      <c r="H37" s="70">
        <f t="shared" si="4"/>
        <v>0</v>
      </c>
      <c r="I37" s="45">
        <f t="shared" si="5"/>
        <v>0</v>
      </c>
    </row>
    <row r="38" spans="1:9" ht="15" outlineLevel="1">
      <c r="A38" s="68"/>
      <c r="B38" s="34" t="s">
        <v>53</v>
      </c>
      <c r="C38" s="21"/>
      <c r="D38" s="21">
        <v>20</v>
      </c>
      <c r="E38" s="21"/>
      <c r="F38" s="21"/>
      <c r="G38" s="21"/>
      <c r="H38" s="70">
        <f t="shared" si="4"/>
        <v>20</v>
      </c>
      <c r="I38" s="45">
        <f t="shared" si="5"/>
        <v>0.0069084628670120895</v>
      </c>
    </row>
    <row r="39" spans="1:9" ht="45" outlineLevel="1">
      <c r="A39" s="68"/>
      <c r="B39" s="37" t="s">
        <v>70</v>
      </c>
      <c r="C39" s="21"/>
      <c r="D39" s="21"/>
      <c r="E39" s="21"/>
      <c r="F39" s="21">
        <v>180</v>
      </c>
      <c r="G39" s="21">
        <v>100</v>
      </c>
      <c r="H39" s="70">
        <f t="shared" si="4"/>
        <v>280</v>
      </c>
      <c r="I39" s="45">
        <f t="shared" si="5"/>
        <v>0.09671848013816926</v>
      </c>
    </row>
    <row r="40" spans="1:9" ht="16.5" outlineLevel="1" thickBot="1">
      <c r="A40" s="63"/>
      <c r="B40" s="64" t="s">
        <v>88</v>
      </c>
      <c r="C40" s="65">
        <f>SUM(C27:C39)</f>
        <v>620</v>
      </c>
      <c r="D40" s="65">
        <f>SUM(D27:D39)</f>
        <v>1380</v>
      </c>
      <c r="E40" s="65">
        <f>SUM(E27:E39)</f>
        <v>615</v>
      </c>
      <c r="F40" s="65">
        <f>SUM(F27:F39)</f>
        <v>180</v>
      </c>
      <c r="G40" s="65">
        <f>SUM(G27:G39)</f>
        <v>100</v>
      </c>
      <c r="H40" s="71">
        <f>SUM(C40:G40)</f>
        <v>2895</v>
      </c>
      <c r="I40" s="47">
        <f t="shared" si="5"/>
        <v>1</v>
      </c>
    </row>
    <row r="41" ht="14.25" thickBot="1" thickTop="1"/>
    <row r="42" spans="1:25" s="1" customFormat="1" ht="15.75">
      <c r="A42" s="169" t="s">
        <v>10</v>
      </c>
      <c r="B42" s="170"/>
      <c r="C42" s="55" t="s">
        <v>95</v>
      </c>
      <c r="D42" s="55" t="s">
        <v>101</v>
      </c>
      <c r="E42" s="55" t="s">
        <v>96</v>
      </c>
      <c r="F42" s="55" t="s">
        <v>97</v>
      </c>
      <c r="G42" s="55" t="s">
        <v>98</v>
      </c>
      <c r="H42" s="55" t="s">
        <v>88</v>
      </c>
      <c r="I42" s="56" t="s">
        <v>103</v>
      </c>
      <c r="J42"/>
      <c r="K42"/>
      <c r="L42"/>
      <c r="M42"/>
      <c r="V42"/>
      <c r="W42"/>
      <c r="X42"/>
      <c r="Y42"/>
    </row>
    <row r="43" spans="1:9" ht="15" outlineLevel="1">
      <c r="A43" s="68"/>
      <c r="B43" s="33" t="s">
        <v>11</v>
      </c>
      <c r="C43" s="31"/>
      <c r="D43" s="31">
        <v>300</v>
      </c>
      <c r="E43" s="31"/>
      <c r="F43" s="31"/>
      <c r="G43" s="31"/>
      <c r="H43" s="72">
        <f aca="true" t="shared" si="6" ref="H43:H50">SUM(C43:G43)</f>
        <v>300</v>
      </c>
      <c r="I43" s="45">
        <f>H43/H$51</f>
        <v>0.5</v>
      </c>
    </row>
    <row r="44" spans="1:9" ht="15" outlineLevel="1">
      <c r="A44" s="68"/>
      <c r="B44" s="34" t="s">
        <v>12</v>
      </c>
      <c r="C44" s="9"/>
      <c r="D44" s="9"/>
      <c r="E44" s="9"/>
      <c r="F44" s="9"/>
      <c r="G44" s="9">
        <v>150</v>
      </c>
      <c r="H44" s="72">
        <f t="shared" si="6"/>
        <v>150</v>
      </c>
      <c r="I44" s="45">
        <f aca="true" t="shared" si="7" ref="I44:I51">H44/H$51</f>
        <v>0.25</v>
      </c>
    </row>
    <row r="45" spans="1:9" ht="15" outlineLevel="1">
      <c r="A45" s="68"/>
      <c r="B45" s="34" t="s">
        <v>56</v>
      </c>
      <c r="C45" s="9"/>
      <c r="D45" s="9"/>
      <c r="E45" s="9"/>
      <c r="F45" s="9"/>
      <c r="G45" s="9"/>
      <c r="H45" s="72">
        <f t="shared" si="6"/>
        <v>0</v>
      </c>
      <c r="I45" s="45">
        <f t="shared" si="7"/>
        <v>0</v>
      </c>
    </row>
    <row r="46" spans="1:9" ht="15" outlineLevel="1">
      <c r="A46" s="68"/>
      <c r="B46" s="34" t="s">
        <v>13</v>
      </c>
      <c r="C46" s="9"/>
      <c r="D46" s="9"/>
      <c r="E46" s="9"/>
      <c r="F46" s="9"/>
      <c r="G46" s="9"/>
      <c r="H46" s="72">
        <f t="shared" si="6"/>
        <v>0</v>
      </c>
      <c r="I46" s="45">
        <f t="shared" si="7"/>
        <v>0</v>
      </c>
    </row>
    <row r="47" spans="1:9" ht="15" outlineLevel="1">
      <c r="A47" s="68"/>
      <c r="B47" s="34" t="s">
        <v>14</v>
      </c>
      <c r="C47" s="9">
        <v>10</v>
      </c>
      <c r="D47" s="9"/>
      <c r="E47" s="9">
        <v>60</v>
      </c>
      <c r="F47" s="9"/>
      <c r="G47" s="9"/>
      <c r="H47" s="72">
        <f t="shared" si="6"/>
        <v>70</v>
      </c>
      <c r="I47" s="45">
        <f t="shared" si="7"/>
        <v>0.11666666666666667</v>
      </c>
    </row>
    <row r="48" spans="1:9" ht="15" outlineLevel="1">
      <c r="A48" s="68"/>
      <c r="B48" s="34" t="s">
        <v>55</v>
      </c>
      <c r="C48" s="9"/>
      <c r="D48" s="9"/>
      <c r="E48" s="9"/>
      <c r="F48" s="9"/>
      <c r="G48" s="9"/>
      <c r="H48" s="72">
        <f t="shared" si="6"/>
        <v>0</v>
      </c>
      <c r="I48" s="45">
        <f t="shared" si="7"/>
        <v>0</v>
      </c>
    </row>
    <row r="49" spans="1:9" ht="15" outlineLevel="1">
      <c r="A49" s="68"/>
      <c r="B49" s="34" t="s">
        <v>58</v>
      </c>
      <c r="C49" s="9"/>
      <c r="D49" s="9"/>
      <c r="E49" s="9"/>
      <c r="F49" s="9"/>
      <c r="G49" s="9"/>
      <c r="H49" s="72">
        <f t="shared" si="6"/>
        <v>0</v>
      </c>
      <c r="I49" s="45">
        <f t="shared" si="7"/>
        <v>0</v>
      </c>
    </row>
    <row r="50" spans="1:9" ht="15" outlineLevel="1">
      <c r="A50" s="68"/>
      <c r="B50" s="36" t="s">
        <v>57</v>
      </c>
      <c r="C50" s="23">
        <v>0</v>
      </c>
      <c r="D50" s="23"/>
      <c r="E50" s="23"/>
      <c r="F50" s="23">
        <v>80</v>
      </c>
      <c r="G50" s="23"/>
      <c r="H50" s="72">
        <f t="shared" si="6"/>
        <v>80</v>
      </c>
      <c r="I50" s="45">
        <f t="shared" si="7"/>
        <v>0.13333333333333333</v>
      </c>
    </row>
    <row r="51" spans="1:9" ht="15.75" outlineLevel="1" thickBot="1">
      <c r="A51" s="63"/>
      <c r="B51" s="64" t="s">
        <v>88</v>
      </c>
      <c r="C51" s="64">
        <f>SUM(C43:C50)</f>
        <v>10</v>
      </c>
      <c r="D51" s="64">
        <f>SUM(D43:D50)</f>
        <v>300</v>
      </c>
      <c r="E51" s="64">
        <f>SUM(E43:E50)</f>
        <v>60</v>
      </c>
      <c r="F51" s="64">
        <f>SUM(F43:F50)</f>
        <v>80</v>
      </c>
      <c r="G51" s="64">
        <f>SUM(G43:G50)</f>
        <v>150</v>
      </c>
      <c r="H51" s="72">
        <f>SUM(C51:G51)</f>
        <v>600</v>
      </c>
      <c r="I51" s="47">
        <f t="shared" si="7"/>
        <v>1</v>
      </c>
    </row>
    <row r="52" spans="5:9" ht="14.25" outlineLevel="1" thickBot="1" thickTop="1">
      <c r="E52" s="12"/>
      <c r="I52" s="46"/>
    </row>
    <row r="53" spans="1:9" ht="15.75" outlineLevel="1">
      <c r="A53" s="169" t="s">
        <v>90</v>
      </c>
      <c r="B53" s="170"/>
      <c r="C53" s="55" t="s">
        <v>95</v>
      </c>
      <c r="D53" s="55" t="s">
        <v>101</v>
      </c>
      <c r="E53" s="55" t="s">
        <v>96</v>
      </c>
      <c r="F53" s="55" t="s">
        <v>97</v>
      </c>
      <c r="G53" s="55" t="s">
        <v>98</v>
      </c>
      <c r="H53" s="55" t="s">
        <v>88</v>
      </c>
      <c r="I53" s="56" t="s">
        <v>103</v>
      </c>
    </row>
    <row r="54" spans="1:9" ht="15">
      <c r="A54" s="68"/>
      <c r="B54" s="33" t="s">
        <v>59</v>
      </c>
      <c r="C54" s="31">
        <v>20</v>
      </c>
      <c r="D54" s="31"/>
      <c r="E54" s="31"/>
      <c r="F54" s="31"/>
      <c r="G54" s="31"/>
      <c r="H54" s="72">
        <f>SUM(C54:G$54)</f>
        <v>20</v>
      </c>
      <c r="I54" s="45">
        <f>H54/H$66</f>
        <v>0.036036036036036036</v>
      </c>
    </row>
    <row r="55" spans="1:9" ht="15">
      <c r="A55" s="68"/>
      <c r="B55" s="34" t="s">
        <v>60</v>
      </c>
      <c r="C55" s="9"/>
      <c r="D55" s="9"/>
      <c r="E55" s="9">
        <v>50</v>
      </c>
      <c r="F55" s="9"/>
      <c r="G55" s="9"/>
      <c r="H55" s="73">
        <f aca="true" t="shared" si="8" ref="H55:H66">SUM(C55:G55)</f>
        <v>50</v>
      </c>
      <c r="I55" s="45">
        <f aca="true" t="shared" si="9" ref="I55:I66">H55/H$66</f>
        <v>0.09009009009009009</v>
      </c>
    </row>
    <row r="56" spans="1:9" ht="15">
      <c r="A56" s="68"/>
      <c r="B56" s="34" t="s">
        <v>15</v>
      </c>
      <c r="C56" s="9"/>
      <c r="D56" s="9"/>
      <c r="E56" s="9"/>
      <c r="F56" s="9"/>
      <c r="G56" s="9"/>
      <c r="H56" s="73">
        <f t="shared" si="8"/>
        <v>0</v>
      </c>
      <c r="I56" s="45">
        <f t="shared" si="9"/>
        <v>0</v>
      </c>
    </row>
    <row r="57" spans="1:25" s="1" customFormat="1" ht="15">
      <c r="A57" s="68"/>
      <c r="B57" s="34" t="s">
        <v>69</v>
      </c>
      <c r="C57" s="9"/>
      <c r="D57" s="9">
        <v>200</v>
      </c>
      <c r="E57" s="9"/>
      <c r="F57" s="9"/>
      <c r="G57" s="9"/>
      <c r="H57" s="73">
        <f t="shared" si="8"/>
        <v>200</v>
      </c>
      <c r="I57" s="45">
        <f t="shared" si="9"/>
        <v>0.36036036036036034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9" ht="15" outlineLevel="1">
      <c r="A58" s="68"/>
      <c r="B58" s="34" t="s">
        <v>16</v>
      </c>
      <c r="C58" s="9"/>
      <c r="D58" s="9"/>
      <c r="E58" s="9">
        <f>120+80</f>
        <v>200</v>
      </c>
      <c r="F58" s="9"/>
      <c r="G58" s="9"/>
      <c r="H58" s="73">
        <f t="shared" si="8"/>
        <v>200</v>
      </c>
      <c r="I58" s="45">
        <f t="shared" si="9"/>
        <v>0.36036036036036034</v>
      </c>
    </row>
    <row r="59" spans="1:9" ht="15" outlineLevel="1">
      <c r="A59" s="68"/>
      <c r="B59" s="34" t="s">
        <v>17</v>
      </c>
      <c r="C59" s="9"/>
      <c r="D59" s="9"/>
      <c r="E59" s="9"/>
      <c r="F59" s="9">
        <v>15</v>
      </c>
      <c r="G59" s="9"/>
      <c r="H59" s="73">
        <f t="shared" si="8"/>
        <v>15</v>
      </c>
      <c r="I59" s="45">
        <f t="shared" si="9"/>
        <v>0.02702702702702703</v>
      </c>
    </row>
    <row r="60" spans="1:9" ht="15" outlineLevel="1">
      <c r="A60" s="68"/>
      <c r="B60" s="34" t="s">
        <v>62</v>
      </c>
      <c r="C60" s="9"/>
      <c r="D60" s="9"/>
      <c r="E60" s="9"/>
      <c r="F60" s="9"/>
      <c r="G60" s="9"/>
      <c r="H60" s="73">
        <f t="shared" si="8"/>
        <v>0</v>
      </c>
      <c r="I60" s="45">
        <f t="shared" si="9"/>
        <v>0</v>
      </c>
    </row>
    <row r="61" spans="1:9" ht="15" outlineLevel="1">
      <c r="A61" s="68"/>
      <c r="B61" s="34" t="s">
        <v>19</v>
      </c>
      <c r="C61" s="9"/>
      <c r="D61" s="9"/>
      <c r="E61" s="9"/>
      <c r="F61" s="9"/>
      <c r="G61" s="9"/>
      <c r="H61" s="73">
        <f t="shared" si="8"/>
        <v>0</v>
      </c>
      <c r="I61" s="45">
        <f t="shared" si="9"/>
        <v>0</v>
      </c>
    </row>
    <row r="62" spans="1:9" ht="15" outlineLevel="1">
      <c r="A62" s="68"/>
      <c r="B62" s="34" t="s">
        <v>21</v>
      </c>
      <c r="C62" s="9"/>
      <c r="D62" s="9"/>
      <c r="E62" s="9"/>
      <c r="F62" s="9"/>
      <c r="G62" s="9"/>
      <c r="H62" s="73">
        <f t="shared" si="8"/>
        <v>0</v>
      </c>
      <c r="I62" s="45">
        <f t="shared" si="9"/>
        <v>0</v>
      </c>
    </row>
    <row r="63" spans="1:9" ht="15" outlineLevel="1">
      <c r="A63" s="68"/>
      <c r="B63" s="34" t="s">
        <v>63</v>
      </c>
      <c r="C63" s="9">
        <v>50</v>
      </c>
      <c r="D63" s="9"/>
      <c r="E63" s="9">
        <v>20</v>
      </c>
      <c r="F63" s="9"/>
      <c r="G63" s="9"/>
      <c r="H63" s="73">
        <f t="shared" si="8"/>
        <v>70</v>
      </c>
      <c r="I63" s="45">
        <f t="shared" si="9"/>
        <v>0.12612612612612611</v>
      </c>
    </row>
    <row r="64" spans="1:9" ht="15">
      <c r="A64" s="68"/>
      <c r="B64" s="34" t="s">
        <v>61</v>
      </c>
      <c r="C64" s="9"/>
      <c r="D64" s="9"/>
      <c r="E64" s="9"/>
      <c r="F64" s="9"/>
      <c r="G64" s="9"/>
      <c r="H64" s="73">
        <f t="shared" si="8"/>
        <v>0</v>
      </c>
      <c r="I64" s="45">
        <f t="shared" si="9"/>
        <v>0</v>
      </c>
    </row>
    <row r="65" spans="1:29" s="1" customFormat="1" ht="15">
      <c r="A65" s="81"/>
      <c r="B65" s="38" t="s">
        <v>64</v>
      </c>
      <c r="C65" s="9"/>
      <c r="D65" s="9"/>
      <c r="E65" s="9"/>
      <c r="F65" s="9"/>
      <c r="G65" s="9"/>
      <c r="H65" s="73">
        <f t="shared" si="8"/>
        <v>0</v>
      </c>
      <c r="I65" s="45">
        <f t="shared" si="9"/>
        <v>0</v>
      </c>
      <c r="J65"/>
      <c r="K65"/>
      <c r="L65"/>
      <c r="M65"/>
      <c r="V65"/>
      <c r="W65"/>
      <c r="X65"/>
      <c r="Y65"/>
      <c r="Z65"/>
      <c r="AA65"/>
      <c r="AB65"/>
      <c r="AC65"/>
    </row>
    <row r="66" spans="1:9" ht="16.5" outlineLevel="1" thickBot="1">
      <c r="A66" s="63"/>
      <c r="B66" s="64" t="s">
        <v>88</v>
      </c>
      <c r="C66" s="64">
        <f>SUM(C54:C65)</f>
        <v>70</v>
      </c>
      <c r="D66" s="64">
        <f>SUM(D54:D65)</f>
        <v>200</v>
      </c>
      <c r="E66" s="64">
        <f>SUM(E54:E65)</f>
        <v>270</v>
      </c>
      <c r="F66" s="64">
        <f>SUM(F54:F65)</f>
        <v>15</v>
      </c>
      <c r="G66" s="64">
        <f>SUM(G54:G65)</f>
        <v>0</v>
      </c>
      <c r="H66" s="74">
        <f t="shared" si="8"/>
        <v>555</v>
      </c>
      <c r="I66" s="45">
        <f t="shared" si="9"/>
        <v>1</v>
      </c>
    </row>
    <row r="67" ht="14.25" outlineLevel="1" thickBot="1" thickTop="1"/>
    <row r="68" spans="1:9" ht="15.75" outlineLevel="1">
      <c r="A68" s="169" t="s">
        <v>91</v>
      </c>
      <c r="B68" s="170"/>
      <c r="C68" s="55" t="s">
        <v>95</v>
      </c>
      <c r="D68" s="55" t="s">
        <v>101</v>
      </c>
      <c r="E68" s="55" t="s">
        <v>96</v>
      </c>
      <c r="F68" s="55" t="s">
        <v>97</v>
      </c>
      <c r="G68" s="55" t="s">
        <v>98</v>
      </c>
      <c r="H68" s="55" t="s">
        <v>88</v>
      </c>
      <c r="I68" s="56" t="s">
        <v>103</v>
      </c>
    </row>
    <row r="69" spans="1:9" ht="15" outlineLevel="1">
      <c r="A69" s="68"/>
      <c r="B69" s="33" t="s">
        <v>92</v>
      </c>
      <c r="C69" s="31">
        <v>10</v>
      </c>
      <c r="D69" s="31"/>
      <c r="E69" s="31">
        <v>10</v>
      </c>
      <c r="F69" s="31"/>
      <c r="G69" s="31"/>
      <c r="H69" s="72">
        <f>SUM(C69:G69)</f>
        <v>20</v>
      </c>
      <c r="I69" s="45">
        <f>H69/H$78</f>
        <v>0.03669724770642202</v>
      </c>
    </row>
    <row r="70" spans="1:9" ht="15" outlineLevel="1">
      <c r="A70" s="68"/>
      <c r="B70" s="34" t="s">
        <v>23</v>
      </c>
      <c r="C70" s="9">
        <v>20</v>
      </c>
      <c r="D70" s="9"/>
      <c r="E70" s="9">
        <v>60</v>
      </c>
      <c r="F70" s="9"/>
      <c r="G70" s="9"/>
      <c r="H70" s="72">
        <f aca="true" t="shared" si="10" ref="H70:H77">SUM(C70:G70)</f>
        <v>80</v>
      </c>
      <c r="I70" s="45">
        <f>H70/H$78</f>
        <v>0.14678899082568808</v>
      </c>
    </row>
    <row r="71" spans="1:9" ht="15" outlineLevel="1">
      <c r="A71" s="68"/>
      <c r="B71" s="34" t="s">
        <v>94</v>
      </c>
      <c r="C71" s="9">
        <f>SUM(C69:C70)</f>
        <v>30</v>
      </c>
      <c r="D71" s="9"/>
      <c r="E71" s="9"/>
      <c r="F71" s="9"/>
      <c r="G71" s="9"/>
      <c r="H71" s="72">
        <f t="shared" si="10"/>
        <v>30</v>
      </c>
      <c r="I71" s="45">
        <f>H71/H$78</f>
        <v>0.05504587155963303</v>
      </c>
    </row>
    <row r="72" spans="1:9" ht="15" outlineLevel="1">
      <c r="A72" s="68"/>
      <c r="B72" s="34" t="s">
        <v>24</v>
      </c>
      <c r="C72" s="9">
        <v>50</v>
      </c>
      <c r="D72" s="9"/>
      <c r="E72" s="9"/>
      <c r="F72" s="9"/>
      <c r="G72" s="9">
        <v>20</v>
      </c>
      <c r="H72" s="72">
        <f t="shared" si="10"/>
        <v>70</v>
      </c>
      <c r="I72" s="45">
        <f aca="true" t="shared" si="11" ref="I72:I78">H72/H$78</f>
        <v>0.12844036697247707</v>
      </c>
    </row>
    <row r="73" spans="1:9" ht="15" outlineLevel="1">
      <c r="A73" s="68"/>
      <c r="B73" s="34" t="s">
        <v>25</v>
      </c>
      <c r="C73" s="9"/>
      <c r="D73" s="9"/>
      <c r="E73" s="9"/>
      <c r="F73" s="9">
        <v>65</v>
      </c>
      <c r="G73" s="9"/>
      <c r="H73" s="72">
        <f>SUM(C73:G73)</f>
        <v>65</v>
      </c>
      <c r="I73" s="45">
        <f t="shared" si="11"/>
        <v>0.11926605504587157</v>
      </c>
    </row>
    <row r="74" spans="1:9" ht="15" outlineLevel="1">
      <c r="A74" s="68"/>
      <c r="B74" s="34" t="s">
        <v>26</v>
      </c>
      <c r="C74" s="9"/>
      <c r="D74" s="9">
        <v>100</v>
      </c>
      <c r="E74" s="9"/>
      <c r="F74" s="9"/>
      <c r="G74" s="9"/>
      <c r="H74" s="72">
        <f t="shared" si="10"/>
        <v>100</v>
      </c>
      <c r="I74" s="45">
        <f t="shared" si="11"/>
        <v>0.1834862385321101</v>
      </c>
    </row>
    <row r="75" spans="1:9" ht="15" outlineLevel="1">
      <c r="A75" s="68"/>
      <c r="B75" s="34" t="s">
        <v>27</v>
      </c>
      <c r="C75" s="9"/>
      <c r="D75" s="9"/>
      <c r="E75" s="9"/>
      <c r="F75" s="9">
        <v>40</v>
      </c>
      <c r="G75" s="9"/>
      <c r="H75" s="72">
        <f t="shared" si="10"/>
        <v>40</v>
      </c>
      <c r="I75" s="45">
        <f t="shared" si="11"/>
        <v>0.07339449541284404</v>
      </c>
    </row>
    <row r="76" spans="1:9" ht="15">
      <c r="A76" s="68"/>
      <c r="B76" s="34" t="s">
        <v>65</v>
      </c>
      <c r="C76" s="9">
        <v>50</v>
      </c>
      <c r="D76" s="9"/>
      <c r="E76" s="9"/>
      <c r="F76" s="9"/>
      <c r="G76" s="9"/>
      <c r="H76" s="72">
        <f>SUM(C76:G76)</f>
        <v>50</v>
      </c>
      <c r="I76" s="45">
        <f t="shared" si="11"/>
        <v>0.09174311926605505</v>
      </c>
    </row>
    <row r="77" spans="1:29" s="1" customFormat="1" ht="15">
      <c r="A77" s="68"/>
      <c r="B77" s="36" t="s">
        <v>4</v>
      </c>
      <c r="C77" s="23"/>
      <c r="D77" s="23"/>
      <c r="E77" s="23"/>
      <c r="F77" s="23"/>
      <c r="G77" s="23">
        <v>90</v>
      </c>
      <c r="H77" s="72">
        <f t="shared" si="10"/>
        <v>90</v>
      </c>
      <c r="I77" s="45">
        <f t="shared" si="11"/>
        <v>0.1651376146788991</v>
      </c>
      <c r="J77"/>
      <c r="K77"/>
      <c r="L77"/>
      <c r="M77"/>
      <c r="V77"/>
      <c r="W77"/>
      <c r="X77"/>
      <c r="Y77"/>
      <c r="Z77"/>
      <c r="AA77"/>
      <c r="AB77"/>
      <c r="AC77"/>
    </row>
    <row r="78" spans="1:9" ht="16.5" outlineLevel="1" thickBot="1">
      <c r="A78" s="63"/>
      <c r="B78" s="64" t="s">
        <v>88</v>
      </c>
      <c r="C78" s="64">
        <f>SUM(C69:C77)</f>
        <v>160</v>
      </c>
      <c r="D78" s="64">
        <f>SUM(D69:D77)</f>
        <v>100</v>
      </c>
      <c r="E78" s="64">
        <f>SUM(E69:E77)</f>
        <v>70</v>
      </c>
      <c r="F78" s="64">
        <f>SUM(F69:F77)</f>
        <v>105</v>
      </c>
      <c r="G78" s="64">
        <f>SUM(G69:G77)</f>
        <v>110</v>
      </c>
      <c r="H78" s="74">
        <f>SUM(C78:G78)</f>
        <v>545</v>
      </c>
      <c r="I78" s="45">
        <f t="shared" si="11"/>
        <v>1</v>
      </c>
    </row>
    <row r="79" ht="14.25" outlineLevel="1" thickBot="1" thickTop="1">
      <c r="I79" s="46"/>
    </row>
    <row r="80" spans="1:9" ht="15.75" outlineLevel="1">
      <c r="A80" s="169" t="s">
        <v>28</v>
      </c>
      <c r="B80" s="170"/>
      <c r="C80" s="55" t="s">
        <v>95</v>
      </c>
      <c r="D80" s="55" t="s">
        <v>101</v>
      </c>
      <c r="E80" s="55" t="s">
        <v>96</v>
      </c>
      <c r="F80" s="55" t="s">
        <v>97</v>
      </c>
      <c r="G80" s="55" t="s">
        <v>98</v>
      </c>
      <c r="H80" s="55" t="s">
        <v>88</v>
      </c>
      <c r="I80" s="56" t="s">
        <v>103</v>
      </c>
    </row>
    <row r="81" spans="1:9" ht="15" outlineLevel="1">
      <c r="A81" s="68"/>
      <c r="B81" s="33" t="s">
        <v>29</v>
      </c>
      <c r="C81" s="31"/>
      <c r="D81" s="31"/>
      <c r="E81" s="31">
        <v>30</v>
      </c>
      <c r="F81" s="31">
        <v>210</v>
      </c>
      <c r="G81" s="31"/>
      <c r="H81" s="72">
        <f>SUM(C81:F81)</f>
        <v>240</v>
      </c>
      <c r="I81" s="45">
        <f>H81/H$89</f>
        <v>0.47244094488188976</v>
      </c>
    </row>
    <row r="82" spans="1:9" ht="15" outlineLevel="1">
      <c r="A82" s="68"/>
      <c r="B82" s="34" t="s">
        <v>71</v>
      </c>
      <c r="C82" s="9">
        <v>20</v>
      </c>
      <c r="D82" s="9"/>
      <c r="E82" s="9">
        <v>5</v>
      </c>
      <c r="F82" s="9"/>
      <c r="G82" s="9"/>
      <c r="H82" s="72">
        <f aca="true" t="shared" si="12" ref="H82:H87">SUM(C82:F82)</f>
        <v>25</v>
      </c>
      <c r="I82" s="45">
        <f aca="true" t="shared" si="13" ref="I82:I89">H82/H$89</f>
        <v>0.04921259842519685</v>
      </c>
    </row>
    <row r="83" spans="1:9" ht="15" outlineLevel="1">
      <c r="A83" s="68"/>
      <c r="B83" s="38" t="s">
        <v>66</v>
      </c>
      <c r="C83" s="9"/>
      <c r="D83" s="9"/>
      <c r="E83" s="9"/>
      <c r="F83" s="9">
        <v>240</v>
      </c>
      <c r="G83" s="9"/>
      <c r="H83" s="72">
        <f t="shared" si="12"/>
        <v>240</v>
      </c>
      <c r="I83" s="45">
        <f t="shared" si="13"/>
        <v>0.47244094488188976</v>
      </c>
    </row>
    <row r="84" spans="1:14" ht="15" outlineLevel="1">
      <c r="A84" s="68"/>
      <c r="B84" s="34" t="s">
        <v>30</v>
      </c>
      <c r="C84" s="9"/>
      <c r="D84" s="9"/>
      <c r="E84" s="9">
        <v>3</v>
      </c>
      <c r="F84" s="9"/>
      <c r="G84" s="9"/>
      <c r="H84" s="72">
        <f t="shared" si="12"/>
        <v>3</v>
      </c>
      <c r="I84" s="45">
        <f t="shared" si="13"/>
        <v>0.005905511811023622</v>
      </c>
      <c r="N84" s="14"/>
    </row>
    <row r="85" spans="1:9" ht="15" outlineLevel="1">
      <c r="A85" s="68"/>
      <c r="B85" s="34" t="s">
        <v>31</v>
      </c>
      <c r="C85" s="9"/>
      <c r="D85" s="9"/>
      <c r="E85" s="9"/>
      <c r="F85" s="9"/>
      <c r="G85" s="9"/>
      <c r="H85" s="72">
        <f t="shared" si="12"/>
        <v>0</v>
      </c>
      <c r="I85" s="45">
        <f t="shared" si="13"/>
        <v>0</v>
      </c>
    </row>
    <row r="86" spans="1:9" ht="15" outlineLevel="1">
      <c r="A86" s="68"/>
      <c r="B86" s="34" t="s">
        <v>32</v>
      </c>
      <c r="C86" s="9"/>
      <c r="D86" s="9"/>
      <c r="E86" s="9"/>
      <c r="F86" s="9"/>
      <c r="G86" s="9"/>
      <c r="H86" s="72">
        <f t="shared" si="12"/>
        <v>0</v>
      </c>
      <c r="I86" s="45">
        <f t="shared" si="13"/>
        <v>0</v>
      </c>
    </row>
    <row r="87" spans="1:9" ht="15">
      <c r="A87" s="68"/>
      <c r="B87" s="34" t="s">
        <v>67</v>
      </c>
      <c r="C87" s="9"/>
      <c r="D87" s="9"/>
      <c r="E87" s="9"/>
      <c r="F87" s="9"/>
      <c r="G87" s="9"/>
      <c r="H87" s="72">
        <f t="shared" si="12"/>
        <v>0</v>
      </c>
      <c r="I87" s="45">
        <f t="shared" si="13"/>
        <v>0</v>
      </c>
    </row>
    <row r="88" spans="1:9" ht="45" outlineLevel="1">
      <c r="A88" s="68"/>
      <c r="B88" s="39" t="s">
        <v>68</v>
      </c>
      <c r="C88" s="23"/>
      <c r="D88" s="23"/>
      <c r="E88" s="23"/>
      <c r="F88" s="23"/>
      <c r="G88" s="23"/>
      <c r="H88" s="75"/>
      <c r="I88" s="45">
        <f>H88/H$89</f>
        <v>0</v>
      </c>
    </row>
    <row r="89" spans="1:9" ht="16.5" outlineLevel="1" thickBot="1">
      <c r="A89" s="63"/>
      <c r="B89" s="64" t="s">
        <v>88</v>
      </c>
      <c r="C89" s="64">
        <f>SUM(C81:C88)</f>
        <v>20</v>
      </c>
      <c r="D89" s="64">
        <f>SUM(D81:D88)</f>
        <v>0</v>
      </c>
      <c r="E89" s="64">
        <f>SUM(E81:E88)</f>
        <v>38</v>
      </c>
      <c r="F89" s="64">
        <f>SUM(F81:F88)</f>
        <v>450</v>
      </c>
      <c r="G89" s="64">
        <f>SUM(G81:G88)</f>
        <v>0</v>
      </c>
      <c r="H89" s="74">
        <f>SUM(C89:G89)</f>
        <v>508</v>
      </c>
      <c r="I89" s="45">
        <f t="shared" si="13"/>
        <v>1</v>
      </c>
    </row>
    <row r="90" spans="10:29" s="2" customFormat="1" ht="14.25" thickBot="1" thickTop="1">
      <c r="J90"/>
      <c r="K90"/>
      <c r="L90"/>
      <c r="M90"/>
      <c r="V90"/>
      <c r="W90"/>
      <c r="X90"/>
      <c r="Y90"/>
      <c r="Z90"/>
      <c r="AA90"/>
      <c r="AB90"/>
      <c r="AC90"/>
    </row>
    <row r="91" spans="1:29" s="20" customFormat="1" ht="15.75">
      <c r="A91" s="171" t="s">
        <v>74</v>
      </c>
      <c r="B91" s="172"/>
      <c r="C91" s="55" t="s">
        <v>95</v>
      </c>
      <c r="D91" s="55" t="s">
        <v>101</v>
      </c>
      <c r="E91" s="55" t="s">
        <v>96</v>
      </c>
      <c r="F91" s="55" t="s">
        <v>97</v>
      </c>
      <c r="G91" s="55" t="s">
        <v>98</v>
      </c>
      <c r="H91" s="55" t="s">
        <v>88</v>
      </c>
      <c r="I91" s="56" t="s">
        <v>103</v>
      </c>
      <c r="J91" s="32"/>
      <c r="K91" s="32"/>
      <c r="L91" s="32"/>
      <c r="M91" s="32"/>
      <c r="V91" s="32"/>
      <c r="W91" s="32"/>
      <c r="X91" s="32"/>
      <c r="Y91" s="32"/>
      <c r="Z91" s="32"/>
      <c r="AA91" s="32"/>
      <c r="AB91" s="32"/>
      <c r="AC91" s="32"/>
    </row>
    <row r="92" spans="1:29" s="2" customFormat="1" ht="15">
      <c r="A92" s="82"/>
      <c r="B92" s="33" t="s">
        <v>76</v>
      </c>
      <c r="C92" s="9"/>
      <c r="D92" s="9"/>
      <c r="E92" s="9"/>
      <c r="F92" s="9"/>
      <c r="G92" s="9"/>
      <c r="H92" s="73">
        <f aca="true" t="shared" si="14" ref="H92:H97">SUM(C92:G92)</f>
        <v>0</v>
      </c>
      <c r="I92" s="45">
        <f aca="true" t="shared" si="15" ref="I92:I97">H92/H$97</f>
        <v>0</v>
      </c>
      <c r="J92"/>
      <c r="K92"/>
      <c r="L92"/>
      <c r="M92"/>
      <c r="V92"/>
      <c r="W92"/>
      <c r="X92"/>
      <c r="Y92"/>
      <c r="Z92"/>
      <c r="AA92"/>
      <c r="AB92"/>
      <c r="AC92"/>
    </row>
    <row r="93" spans="1:29" s="2" customFormat="1" ht="15">
      <c r="A93" s="82"/>
      <c r="B93" s="34" t="s">
        <v>77</v>
      </c>
      <c r="C93" s="9"/>
      <c r="D93" s="9"/>
      <c r="E93" s="9"/>
      <c r="F93" s="9"/>
      <c r="G93" s="9"/>
      <c r="H93" s="73">
        <f t="shared" si="14"/>
        <v>0</v>
      </c>
      <c r="I93" s="45">
        <f t="shared" si="15"/>
        <v>0</v>
      </c>
      <c r="J93"/>
      <c r="K93"/>
      <c r="L93"/>
      <c r="M93"/>
      <c r="V93"/>
      <c r="W93"/>
      <c r="X93"/>
      <c r="Y93"/>
      <c r="Z93"/>
      <c r="AA93"/>
      <c r="AB93"/>
      <c r="AC93"/>
    </row>
    <row r="94" spans="1:29" s="2" customFormat="1" ht="15">
      <c r="A94" s="82"/>
      <c r="B94" s="34" t="s">
        <v>78</v>
      </c>
      <c r="C94" s="9"/>
      <c r="D94" s="9"/>
      <c r="E94" s="9"/>
      <c r="F94" s="9"/>
      <c r="G94" s="9"/>
      <c r="H94" s="73">
        <f t="shared" si="14"/>
        <v>0</v>
      </c>
      <c r="I94" s="45">
        <f t="shared" si="15"/>
        <v>0</v>
      </c>
      <c r="J94"/>
      <c r="K94"/>
      <c r="L94"/>
      <c r="M94"/>
      <c r="V94"/>
      <c r="W94"/>
      <c r="X94"/>
      <c r="Y94"/>
      <c r="Z94"/>
      <c r="AA94"/>
      <c r="AB94"/>
      <c r="AC94"/>
    </row>
    <row r="95" spans="1:29" s="2" customFormat="1" ht="15">
      <c r="A95" s="82"/>
      <c r="B95" s="34" t="s">
        <v>75</v>
      </c>
      <c r="C95" s="9"/>
      <c r="D95" s="9">
        <v>200</v>
      </c>
      <c r="E95" s="9"/>
      <c r="F95" s="9"/>
      <c r="G95" s="9"/>
      <c r="H95" s="73">
        <f t="shared" si="14"/>
        <v>200</v>
      </c>
      <c r="I95" s="45">
        <f t="shared" si="15"/>
        <v>1</v>
      </c>
      <c r="J95"/>
      <c r="K95"/>
      <c r="L95"/>
      <c r="M95"/>
      <c r="V95"/>
      <c r="W95"/>
      <c r="X95"/>
      <c r="Y95"/>
      <c r="Z95"/>
      <c r="AA95"/>
      <c r="AB95"/>
      <c r="AC95"/>
    </row>
    <row r="96" spans="1:29" s="2" customFormat="1" ht="15">
      <c r="A96" s="82"/>
      <c r="B96" s="34" t="s">
        <v>4</v>
      </c>
      <c r="C96" s="9"/>
      <c r="D96" s="9"/>
      <c r="E96" s="9"/>
      <c r="F96" s="9"/>
      <c r="G96" s="9"/>
      <c r="H96" s="73">
        <f t="shared" si="14"/>
        <v>0</v>
      </c>
      <c r="I96" s="45">
        <f t="shared" si="15"/>
        <v>0</v>
      </c>
      <c r="J96"/>
      <c r="K96"/>
      <c r="L96"/>
      <c r="M96"/>
      <c r="V96"/>
      <c r="W96"/>
      <c r="X96"/>
      <c r="Y96"/>
      <c r="Z96"/>
      <c r="AA96"/>
      <c r="AB96"/>
      <c r="AC96"/>
    </row>
    <row r="97" spans="1:29" s="2" customFormat="1" ht="16.5" thickBot="1">
      <c r="A97" s="63"/>
      <c r="B97" s="64" t="s">
        <v>88</v>
      </c>
      <c r="C97" s="64">
        <f>SUM(C92:C96)</f>
        <v>0</v>
      </c>
      <c r="D97" s="64">
        <f>SUM(D92:D96)</f>
        <v>200</v>
      </c>
      <c r="E97" s="64">
        <f>SUM(E92:E96)</f>
        <v>0</v>
      </c>
      <c r="F97" s="64">
        <f>SUM(F92:F96)</f>
        <v>0</v>
      </c>
      <c r="G97" s="64">
        <f>SUM(G92:G96)</f>
        <v>0</v>
      </c>
      <c r="H97" s="74">
        <f t="shared" si="14"/>
        <v>200</v>
      </c>
      <c r="I97" s="45">
        <f t="shared" si="15"/>
        <v>1</v>
      </c>
      <c r="J97"/>
      <c r="K97"/>
      <c r="L97"/>
      <c r="M97"/>
      <c r="V97"/>
      <c r="W97"/>
      <c r="X97"/>
      <c r="Y97"/>
      <c r="Z97"/>
      <c r="AA97"/>
      <c r="AB97"/>
      <c r="AC97"/>
    </row>
    <row r="98" spans="1:29" s="2" customFormat="1" ht="14.25" thickBot="1" thickTop="1">
      <c r="A98" s="4"/>
      <c r="B98" s="5"/>
      <c r="C98" s="6"/>
      <c r="D98" s="6"/>
      <c r="E98" s="6"/>
      <c r="F98" s="6"/>
      <c r="G98" s="6"/>
      <c r="H98" s="6"/>
      <c r="I98" s="49"/>
      <c r="J98"/>
      <c r="K98"/>
      <c r="L98"/>
      <c r="M98"/>
      <c r="V98"/>
      <c r="W98"/>
      <c r="X98"/>
      <c r="Y98"/>
      <c r="Z98"/>
      <c r="AA98"/>
      <c r="AB98"/>
      <c r="AC98"/>
    </row>
    <row r="99" spans="1:9" ht="15.75">
      <c r="A99" s="171" t="s">
        <v>34</v>
      </c>
      <c r="B99" s="172"/>
      <c r="C99" s="55" t="s">
        <v>95</v>
      </c>
      <c r="D99" s="55" t="s">
        <v>101</v>
      </c>
      <c r="E99" s="55" t="s">
        <v>96</v>
      </c>
      <c r="F99" s="55" t="s">
        <v>97</v>
      </c>
      <c r="G99" s="55" t="s">
        <v>98</v>
      </c>
      <c r="H99" s="55" t="s">
        <v>88</v>
      </c>
      <c r="I99" s="56" t="s">
        <v>103</v>
      </c>
    </row>
    <row r="100" spans="1:9" ht="15" outlineLevel="1">
      <c r="A100" s="68"/>
      <c r="B100" s="33" t="s">
        <v>35</v>
      </c>
      <c r="D100" s="9"/>
      <c r="E100" s="9"/>
      <c r="F100" s="9"/>
      <c r="G100" s="9"/>
      <c r="H100" s="73">
        <f>SUM(C$100:G$100)</f>
        <v>0</v>
      </c>
      <c r="I100" s="45">
        <f>H100/H$110</f>
        <v>0</v>
      </c>
    </row>
    <row r="101" spans="1:9" ht="15" outlineLevel="1">
      <c r="A101" s="68"/>
      <c r="B101" s="34" t="s">
        <v>80</v>
      </c>
      <c r="C101" s="9"/>
      <c r="D101" s="9"/>
      <c r="E101" s="9"/>
      <c r="F101" s="9"/>
      <c r="G101" s="9"/>
      <c r="H101" s="73">
        <f aca="true" t="shared" si="16" ref="H101:H110">SUM(C101:G101)</f>
        <v>0</v>
      </c>
      <c r="I101" s="45">
        <f aca="true" t="shared" si="17" ref="I101:I110">H101/H$110</f>
        <v>0</v>
      </c>
    </row>
    <row r="102" spans="1:9" ht="15" outlineLevel="1">
      <c r="A102" s="68"/>
      <c r="B102" s="34" t="s">
        <v>39</v>
      </c>
      <c r="C102" s="9"/>
      <c r="D102" s="9"/>
      <c r="E102" s="9"/>
      <c r="F102" s="9"/>
      <c r="G102" s="9"/>
      <c r="H102" s="73">
        <f t="shared" si="16"/>
        <v>0</v>
      </c>
      <c r="I102" s="45">
        <f t="shared" si="17"/>
        <v>0</v>
      </c>
    </row>
    <row r="103" spans="1:14" ht="15" outlineLevel="1">
      <c r="A103" s="68"/>
      <c r="B103" s="34" t="s">
        <v>41</v>
      </c>
      <c r="C103" s="9"/>
      <c r="D103" s="9"/>
      <c r="E103" s="9"/>
      <c r="F103" s="9"/>
      <c r="G103" s="9"/>
      <c r="H103" s="73">
        <f t="shared" si="16"/>
        <v>0</v>
      </c>
      <c r="I103" s="45">
        <f t="shared" si="17"/>
        <v>0</v>
      </c>
      <c r="N103" s="99"/>
    </row>
    <row r="104" spans="1:9" ht="15" outlineLevel="1">
      <c r="A104" s="68"/>
      <c r="B104" s="34" t="s">
        <v>36</v>
      </c>
      <c r="C104" s="9"/>
      <c r="D104" s="9"/>
      <c r="E104" s="9"/>
      <c r="F104" s="9"/>
      <c r="G104" s="9"/>
      <c r="H104" s="73">
        <f t="shared" si="16"/>
        <v>0</v>
      </c>
      <c r="I104" s="45">
        <f t="shared" si="17"/>
        <v>0</v>
      </c>
    </row>
    <row r="105" spans="1:9" ht="15" outlineLevel="1">
      <c r="A105" s="68"/>
      <c r="B105" s="34" t="s">
        <v>40</v>
      </c>
      <c r="C105" s="9"/>
      <c r="D105" s="9"/>
      <c r="E105" s="9"/>
      <c r="F105" s="9"/>
      <c r="G105" s="9"/>
      <c r="H105" s="73">
        <f t="shared" si="16"/>
        <v>0</v>
      </c>
      <c r="I105" s="45">
        <f t="shared" si="17"/>
        <v>0</v>
      </c>
    </row>
    <row r="106" spans="1:9" ht="15" outlineLevel="1">
      <c r="A106" s="68"/>
      <c r="B106" s="34" t="s">
        <v>24</v>
      </c>
      <c r="C106" s="9"/>
      <c r="D106" s="9"/>
      <c r="E106" s="9"/>
      <c r="F106" s="9"/>
      <c r="G106" s="9"/>
      <c r="H106" s="73">
        <f t="shared" si="16"/>
        <v>0</v>
      </c>
      <c r="I106" s="45">
        <f t="shared" si="17"/>
        <v>0</v>
      </c>
    </row>
    <row r="107" spans="1:9" ht="15" outlineLevel="1">
      <c r="A107" s="68"/>
      <c r="B107" s="34" t="s">
        <v>42</v>
      </c>
      <c r="C107" s="9"/>
      <c r="D107" s="9"/>
      <c r="E107" s="9"/>
      <c r="F107" s="9"/>
      <c r="G107" s="9"/>
      <c r="H107" s="73">
        <f t="shared" si="16"/>
        <v>0</v>
      </c>
      <c r="I107" s="45">
        <f t="shared" si="17"/>
        <v>0</v>
      </c>
    </row>
    <row r="108" spans="1:9" ht="15" outlineLevel="1">
      <c r="A108" s="68"/>
      <c r="B108" s="34" t="s">
        <v>81</v>
      </c>
      <c r="C108" s="9"/>
      <c r="D108" s="9"/>
      <c r="E108" s="9"/>
      <c r="F108" s="9"/>
      <c r="G108" s="9"/>
      <c r="H108" s="73">
        <f t="shared" si="16"/>
        <v>0</v>
      </c>
      <c r="I108" s="45">
        <f t="shared" si="17"/>
        <v>0</v>
      </c>
    </row>
    <row r="109" spans="1:9" ht="15" outlineLevel="1">
      <c r="A109" s="68"/>
      <c r="B109" s="36" t="s">
        <v>82</v>
      </c>
      <c r="C109" s="23"/>
      <c r="D109" s="23">
        <v>500</v>
      </c>
      <c r="E109" s="23"/>
      <c r="F109" s="23"/>
      <c r="G109" s="23"/>
      <c r="H109" s="76">
        <f t="shared" si="16"/>
        <v>500</v>
      </c>
      <c r="I109" s="45">
        <f t="shared" si="17"/>
        <v>1</v>
      </c>
    </row>
    <row r="110" spans="1:9" ht="16.5" outlineLevel="1" thickBot="1">
      <c r="A110" s="63"/>
      <c r="B110" s="64" t="s">
        <v>88</v>
      </c>
      <c r="C110" s="64">
        <f>SUM(C100:C109)</f>
        <v>0</v>
      </c>
      <c r="D110" s="64">
        <f>SUM(D100:D109)</f>
        <v>500</v>
      </c>
      <c r="E110" s="64">
        <f>SUM(E100:E109)</f>
        <v>0</v>
      </c>
      <c r="F110" s="64">
        <f>SUM(F100:F109)</f>
        <v>0</v>
      </c>
      <c r="G110" s="64">
        <f>SUM(G100:G109)</f>
        <v>0</v>
      </c>
      <c r="H110" s="74">
        <f t="shared" si="16"/>
        <v>500</v>
      </c>
      <c r="I110" s="45">
        <f t="shared" si="17"/>
        <v>1</v>
      </c>
    </row>
    <row r="111" spans="1:29" s="2" customFormat="1" ht="14.25" thickBot="1" thickTop="1">
      <c r="A111" s="4"/>
      <c r="B111" s="5"/>
      <c r="C111" s="6"/>
      <c r="D111" s="6"/>
      <c r="E111" s="6"/>
      <c r="F111" s="6"/>
      <c r="G111" s="6"/>
      <c r="H111" s="6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:9" ht="15.75">
      <c r="A112" s="171" t="s">
        <v>89</v>
      </c>
      <c r="B112" s="172"/>
      <c r="C112" s="55" t="s">
        <v>95</v>
      </c>
      <c r="D112" s="55" t="s">
        <v>101</v>
      </c>
      <c r="E112" s="55" t="s">
        <v>96</v>
      </c>
      <c r="F112" s="55" t="s">
        <v>97</v>
      </c>
      <c r="G112" s="55" t="s">
        <v>98</v>
      </c>
      <c r="H112" s="55" t="s">
        <v>88</v>
      </c>
      <c r="I112" s="56" t="s">
        <v>103</v>
      </c>
    </row>
    <row r="113" spans="1:9" ht="15" outlineLevel="1">
      <c r="A113" s="82"/>
      <c r="B113" s="33" t="s">
        <v>85</v>
      </c>
      <c r="C113" s="15"/>
      <c r="D113" s="15"/>
      <c r="E113" s="15">
        <v>70</v>
      </c>
      <c r="F113" s="15"/>
      <c r="G113" s="15"/>
      <c r="H113" s="77">
        <f aca="true" t="shared" si="18" ref="H113:H118">SUM(C113:F113)</f>
        <v>70</v>
      </c>
      <c r="I113" s="45">
        <f>H113/H$119</f>
        <v>0.28</v>
      </c>
    </row>
    <row r="114" spans="1:9" ht="15" outlineLevel="1">
      <c r="A114" s="68"/>
      <c r="B114" s="34" t="s">
        <v>83</v>
      </c>
      <c r="C114" s="15"/>
      <c r="D114" s="15"/>
      <c r="E114" s="15">
        <v>100</v>
      </c>
      <c r="F114" s="15"/>
      <c r="G114" s="15"/>
      <c r="H114" s="77">
        <f t="shared" si="18"/>
        <v>100</v>
      </c>
      <c r="I114" s="45">
        <f aca="true" t="shared" si="19" ref="I114:I119">H114/H$119</f>
        <v>0.4</v>
      </c>
    </row>
    <row r="115" spans="1:9" ht="15">
      <c r="A115" s="68"/>
      <c r="B115" s="34" t="s">
        <v>84</v>
      </c>
      <c r="C115" s="15"/>
      <c r="D115" s="15"/>
      <c r="E115" s="15"/>
      <c r="F115" s="15"/>
      <c r="G115" s="15"/>
      <c r="H115" s="77">
        <f t="shared" si="18"/>
        <v>0</v>
      </c>
      <c r="I115" s="45">
        <f t="shared" si="19"/>
        <v>0</v>
      </c>
    </row>
    <row r="116" spans="1:9" ht="15">
      <c r="A116" s="68"/>
      <c r="B116" s="34" t="s">
        <v>14</v>
      </c>
      <c r="C116" s="15"/>
      <c r="D116" s="15"/>
      <c r="E116" s="15"/>
      <c r="F116" s="15"/>
      <c r="G116" s="15"/>
      <c r="H116" s="77">
        <f t="shared" si="18"/>
        <v>0</v>
      </c>
      <c r="I116" s="45">
        <f t="shared" si="19"/>
        <v>0</v>
      </c>
    </row>
    <row r="117" spans="1:9" ht="15">
      <c r="A117" s="68"/>
      <c r="B117" s="34" t="s">
        <v>86</v>
      </c>
      <c r="C117" s="15"/>
      <c r="D117" s="15"/>
      <c r="E117" s="15">
        <v>80</v>
      </c>
      <c r="F117" s="15"/>
      <c r="G117" s="15"/>
      <c r="H117" s="77">
        <f t="shared" si="18"/>
        <v>80</v>
      </c>
      <c r="I117" s="45">
        <f t="shared" si="19"/>
        <v>0.32</v>
      </c>
    </row>
    <row r="118" spans="1:9" ht="15">
      <c r="A118" s="68"/>
      <c r="B118" s="34" t="s">
        <v>87</v>
      </c>
      <c r="C118" s="15"/>
      <c r="D118" s="15"/>
      <c r="E118" s="15"/>
      <c r="F118" s="15"/>
      <c r="G118" s="15"/>
      <c r="H118" s="77">
        <f t="shared" si="18"/>
        <v>0</v>
      </c>
      <c r="I118" s="45">
        <f t="shared" si="19"/>
        <v>0</v>
      </c>
    </row>
    <row r="119" spans="1:9" ht="16.5" thickBot="1">
      <c r="A119" s="63"/>
      <c r="B119" s="79" t="s">
        <v>88</v>
      </c>
      <c r="C119" s="80">
        <f>SUM(C113:C118)</f>
        <v>0</v>
      </c>
      <c r="D119" s="80">
        <f>SUM(D113:D118)</f>
        <v>0</v>
      </c>
      <c r="E119" s="80">
        <f>SUM(E113:E118)</f>
        <v>250</v>
      </c>
      <c r="F119" s="80">
        <f>SUM(F113:F118)</f>
        <v>0</v>
      </c>
      <c r="G119" s="80">
        <f>SUM(G113:G118)</f>
        <v>0</v>
      </c>
      <c r="H119" s="78">
        <f>SUM(C119:G119)</f>
        <v>250</v>
      </c>
      <c r="I119" s="45">
        <f t="shared" si="19"/>
        <v>1</v>
      </c>
    </row>
    <row r="120" spans="1:9" ht="13.5" thickTop="1">
      <c r="A120" s="10"/>
      <c r="B120" s="11"/>
      <c r="C120" s="11"/>
      <c r="D120" s="11"/>
      <c r="E120" s="11"/>
      <c r="F120" s="11"/>
      <c r="G120" s="11"/>
      <c r="H120" s="11"/>
      <c r="I120" s="48"/>
    </row>
    <row r="121" spans="1:9" s="2" customFormat="1" ht="7.5" customHeight="1">
      <c r="A121" s="5"/>
      <c r="B121" s="7"/>
      <c r="C121" s="4"/>
      <c r="D121" s="4"/>
      <c r="E121" s="4"/>
      <c r="F121" s="4"/>
      <c r="G121" s="4"/>
      <c r="H121" s="4"/>
      <c r="I121" s="48"/>
    </row>
    <row r="122" spans="1:13" ht="24.75" customHeight="1" thickBot="1">
      <c r="A122" s="100"/>
      <c r="B122" s="100" t="s">
        <v>45</v>
      </c>
      <c r="C122" s="101" t="s">
        <v>0</v>
      </c>
      <c r="D122" s="16"/>
      <c r="E122" s="16"/>
      <c r="F122" s="16"/>
      <c r="G122" s="16"/>
      <c r="H122" s="16"/>
      <c r="I122" s="48"/>
      <c r="J122" s="17"/>
      <c r="K122" s="17"/>
      <c r="L122" s="17"/>
      <c r="M122" s="17"/>
    </row>
    <row r="123" spans="1:13" ht="16.5" customHeight="1" outlineLevel="1">
      <c r="A123" s="173" t="s">
        <v>18</v>
      </c>
      <c r="B123" s="174"/>
      <c r="C123" s="102">
        <f>E13</f>
        <v>8830</v>
      </c>
      <c r="D123" s="18"/>
      <c r="E123" s="18"/>
      <c r="F123" s="18"/>
      <c r="G123" s="18"/>
      <c r="H123" s="18"/>
      <c r="J123" s="17"/>
      <c r="K123" s="17"/>
      <c r="L123" s="17"/>
      <c r="M123" s="17"/>
    </row>
    <row r="124" spans="1:13" ht="15.75" customHeight="1" outlineLevel="1">
      <c r="A124" s="175" t="s">
        <v>20</v>
      </c>
      <c r="B124" s="176"/>
      <c r="C124" s="105">
        <f>SUM(H24,H40,H51,H66,H78,H89,H97,H110,H119)</f>
        <v>8803</v>
      </c>
      <c r="D124" s="18"/>
      <c r="E124" s="18"/>
      <c r="F124" s="18"/>
      <c r="G124" s="18"/>
      <c r="H124" s="18"/>
      <c r="I124" s="17"/>
      <c r="J124" s="17"/>
      <c r="K124" s="17"/>
      <c r="L124" s="17"/>
      <c r="M124" s="17"/>
    </row>
    <row r="125" spans="1:13" ht="16.5" customHeight="1" outlineLevel="1">
      <c r="A125" s="177" t="s">
        <v>22</v>
      </c>
      <c r="B125" s="178"/>
      <c r="C125" s="103">
        <f>C123-C124</f>
        <v>27</v>
      </c>
      <c r="D125" s="18"/>
      <c r="E125" s="18"/>
      <c r="F125" s="18"/>
      <c r="G125" s="18"/>
      <c r="H125" s="19"/>
      <c r="I125" s="17"/>
      <c r="J125" s="17"/>
      <c r="K125" s="17"/>
      <c r="L125" s="17"/>
      <c r="M125" s="17"/>
    </row>
    <row r="126" spans="1:13" ht="18.75" customHeight="1" thickBot="1">
      <c r="A126" s="179" t="s">
        <v>126</v>
      </c>
      <c r="B126" s="180"/>
      <c r="C126" s="104">
        <f>C125+Junho!C126</f>
        <v>189</v>
      </c>
      <c r="D126" s="18"/>
      <c r="E126" s="18"/>
      <c r="F126" s="18"/>
      <c r="G126" s="18"/>
      <c r="H126" s="19"/>
      <c r="I126" s="17"/>
      <c r="J126" s="17"/>
      <c r="K126" s="17"/>
      <c r="L126" s="17"/>
      <c r="M126" s="17"/>
    </row>
    <row r="127" spans="1:13" s="2" customFormat="1" ht="12.75" customHeight="1">
      <c r="A127" s="10"/>
      <c r="B127" s="11"/>
      <c r="C127" s="11"/>
      <c r="D127" s="11"/>
      <c r="E127" s="11"/>
      <c r="F127" s="11"/>
      <c r="G127" s="11"/>
      <c r="H127" s="11"/>
      <c r="I127" s="17"/>
      <c r="J127" s="17"/>
      <c r="K127" s="17"/>
      <c r="L127" s="17"/>
      <c r="M127" s="17"/>
    </row>
    <row r="129" spans="2:3" ht="15.75">
      <c r="B129" s="110" t="s">
        <v>43</v>
      </c>
      <c r="C129" s="111"/>
    </row>
    <row r="130" spans="2:3" ht="15.75">
      <c r="B130" s="117" t="s">
        <v>37</v>
      </c>
      <c r="C130" s="118">
        <f>E13</f>
        <v>8830</v>
      </c>
    </row>
    <row r="131" spans="2:3" ht="15.75">
      <c r="B131" s="112" t="s">
        <v>79</v>
      </c>
      <c r="C131" s="118">
        <f>H24</f>
        <v>2750</v>
      </c>
    </row>
    <row r="132" spans="2:3" ht="15.75">
      <c r="B132" s="112" t="s">
        <v>5</v>
      </c>
      <c r="C132" s="118">
        <f>H40</f>
        <v>2895</v>
      </c>
    </row>
    <row r="133" spans="2:3" ht="15.75">
      <c r="B133" s="112" t="s">
        <v>10</v>
      </c>
      <c r="C133" s="118">
        <f>H51</f>
        <v>600</v>
      </c>
    </row>
    <row r="134" spans="2:3" ht="15.75">
      <c r="B134" s="112" t="s">
        <v>90</v>
      </c>
      <c r="C134" s="118">
        <f>H66</f>
        <v>555</v>
      </c>
    </row>
    <row r="135" spans="2:3" ht="15.75">
      <c r="B135" s="112" t="s">
        <v>91</v>
      </c>
      <c r="C135" s="118">
        <f>H78</f>
        <v>545</v>
      </c>
    </row>
    <row r="136" spans="2:3" ht="15.75">
      <c r="B136" s="112" t="s">
        <v>28</v>
      </c>
      <c r="C136" s="118">
        <f>H89</f>
        <v>508</v>
      </c>
    </row>
    <row r="137" spans="2:16" ht="15.75">
      <c r="B137" s="112" t="s">
        <v>74</v>
      </c>
      <c r="C137" s="118">
        <f>H97</f>
        <v>200</v>
      </c>
      <c r="G137" s="52"/>
      <c r="H137" s="52"/>
      <c r="I137" s="11"/>
      <c r="J137" s="11"/>
      <c r="K137" s="11"/>
      <c r="L137" s="11"/>
      <c r="M137" s="11"/>
      <c r="N137" s="11"/>
      <c r="O137" s="11"/>
      <c r="P137" s="17"/>
    </row>
    <row r="138" spans="2:16" ht="15.75">
      <c r="B138" s="112" t="s">
        <v>34</v>
      </c>
      <c r="C138" s="118">
        <f>H110</f>
        <v>500</v>
      </c>
      <c r="G138" s="5"/>
      <c r="H138" s="5"/>
      <c r="I138" s="53"/>
      <c r="J138" s="53"/>
      <c r="K138" s="53"/>
      <c r="L138" s="53"/>
      <c r="M138" s="53"/>
      <c r="N138" s="53"/>
      <c r="O138" s="54"/>
      <c r="P138" s="17"/>
    </row>
    <row r="139" spans="2:16" ht="15.75">
      <c r="B139" s="112" t="s">
        <v>89</v>
      </c>
      <c r="C139" s="114">
        <f>H119</f>
        <v>250</v>
      </c>
      <c r="G139" s="5"/>
      <c r="H139" s="5"/>
      <c r="I139" s="53"/>
      <c r="J139" s="53"/>
      <c r="K139" s="53"/>
      <c r="L139" s="53"/>
      <c r="M139" s="53"/>
      <c r="N139" s="53"/>
      <c r="O139" s="54"/>
      <c r="P139" s="17"/>
    </row>
    <row r="140" spans="2:16" ht="15.75">
      <c r="B140" s="115" t="s">
        <v>44</v>
      </c>
      <c r="C140" s="116"/>
      <c r="D140" s="13"/>
      <c r="G140" s="5"/>
      <c r="H140" s="5"/>
      <c r="I140" s="53"/>
      <c r="J140" s="53"/>
      <c r="K140" s="53"/>
      <c r="L140" s="53"/>
      <c r="M140" s="53"/>
      <c r="N140" s="53"/>
      <c r="O140" s="54"/>
      <c r="P140" s="17"/>
    </row>
    <row r="141" spans="4:16" ht="15">
      <c r="D141" s="13"/>
      <c r="G141" s="10"/>
      <c r="H141" s="11"/>
      <c r="I141" s="11"/>
      <c r="J141" s="11"/>
      <c r="K141" s="11"/>
      <c r="L141" s="11"/>
      <c r="M141" s="11"/>
      <c r="N141" s="11"/>
      <c r="O141" s="11"/>
      <c r="P141" s="17"/>
    </row>
    <row r="142" spans="3:4" ht="15">
      <c r="C142" s="12"/>
      <c r="D142" s="13"/>
    </row>
    <row r="143" ht="15">
      <c r="D143" s="13"/>
    </row>
    <row r="144" ht="15">
      <c r="D144" s="13"/>
    </row>
    <row r="145" ht="15">
      <c r="D145" s="13"/>
    </row>
    <row r="146" ht="15">
      <c r="D146" s="13"/>
    </row>
    <row r="147" ht="15">
      <c r="D147" s="13"/>
    </row>
    <row r="148" spans="4:6" ht="15">
      <c r="D148" s="51"/>
      <c r="E148" s="12"/>
      <c r="F148" s="12"/>
    </row>
    <row r="151" ht="12.75">
      <c r="C151" s="8"/>
    </row>
    <row r="152" ht="12.75">
      <c r="B152" s="14"/>
    </row>
  </sheetData>
  <sheetProtection/>
  <mergeCells count="16">
    <mergeCell ref="C1:I4"/>
    <mergeCell ref="A4:B4"/>
    <mergeCell ref="A6:B6"/>
    <mergeCell ref="A15:B15"/>
    <mergeCell ref="A26:B26"/>
    <mergeCell ref="A42:B42"/>
    <mergeCell ref="A123:B123"/>
    <mergeCell ref="A124:B124"/>
    <mergeCell ref="A125:B125"/>
    <mergeCell ref="A126:B126"/>
    <mergeCell ref="A53:B53"/>
    <mergeCell ref="A68:B68"/>
    <mergeCell ref="A80:B80"/>
    <mergeCell ref="A91:B91"/>
    <mergeCell ref="A99:B99"/>
    <mergeCell ref="A112:B112"/>
  </mergeCells>
  <printOptions horizontalCentered="1"/>
  <pageMargins left="0.2" right="0.2" top="0.24" bottom="0.29" header="0.17" footer="0.21"/>
  <pageSetup horizontalDpi="360" verticalDpi="360" orientation="landscape" scale="7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C152"/>
  <sheetViews>
    <sheetView showGridLines="0" zoomScalePageLayoutView="0" workbookViewId="0" topLeftCell="A1">
      <pane xSplit="2" ySplit="4" topLeftCell="C130" activePane="bottomRight" state="frozen"/>
      <selection pane="topLeft" activeCell="C1" sqref="C1:I4"/>
      <selection pane="topRight" activeCell="C1" sqref="C1:I4"/>
      <selection pane="bottomLeft" activeCell="C1" sqref="C1:I4"/>
      <selection pane="bottomRight" activeCell="C1" sqref="C1:I4"/>
    </sheetView>
  </sheetViews>
  <sheetFormatPr defaultColWidth="11.57421875" defaultRowHeight="12.75" outlineLevelRow="1"/>
  <cols>
    <col min="1" max="1" width="7.8515625" style="0" customWidth="1"/>
    <col min="2" max="2" width="45.421875" style="0" customWidth="1"/>
    <col min="3" max="3" width="12.421875" style="0" bestFit="1" customWidth="1"/>
    <col min="4" max="4" width="20.421875" style="0" customWidth="1"/>
    <col min="5" max="5" width="20.8515625" style="0" customWidth="1"/>
    <col min="6" max="6" width="19.421875" style="0" customWidth="1"/>
    <col min="7" max="7" width="33.421875" style="0" customWidth="1"/>
    <col min="8" max="8" width="11.28125" style="0" bestFit="1" customWidth="1"/>
    <col min="9" max="9" width="13.00390625" style="0" customWidth="1"/>
    <col min="10" max="10" width="2.7109375" style="0" customWidth="1"/>
    <col min="11" max="11" width="3.7109375" style="0" customWidth="1"/>
    <col min="12" max="16384" width="11.421875" style="0" customWidth="1"/>
  </cols>
  <sheetData>
    <row r="1" spans="1:9" s="3" customFormat="1" ht="33" customHeight="1">
      <c r="A1" s="61"/>
      <c r="B1" s="62"/>
      <c r="C1" s="168" t="s">
        <v>143</v>
      </c>
      <c r="D1" s="168"/>
      <c r="E1" s="168"/>
      <c r="F1" s="168"/>
      <c r="G1" s="168"/>
      <c r="H1" s="168"/>
      <c r="I1" s="168"/>
    </row>
    <row r="2" spans="1:9" s="3" customFormat="1" ht="25.5">
      <c r="A2" s="61"/>
      <c r="B2" s="62"/>
      <c r="C2" s="168"/>
      <c r="D2" s="168"/>
      <c r="E2" s="168"/>
      <c r="F2" s="168"/>
      <c r="G2" s="168"/>
      <c r="H2" s="168"/>
      <c r="I2" s="168"/>
    </row>
    <row r="3" spans="1:9" s="3" customFormat="1" ht="27" customHeight="1">
      <c r="A3" s="61"/>
      <c r="B3" s="62"/>
      <c r="C3" s="168"/>
      <c r="D3" s="168"/>
      <c r="E3" s="168"/>
      <c r="F3" s="168"/>
      <c r="G3" s="168"/>
      <c r="H3" s="168"/>
      <c r="I3" s="168"/>
    </row>
    <row r="4" spans="1:9" s="3" customFormat="1" ht="33.75" customHeight="1">
      <c r="A4" s="181" t="s">
        <v>111</v>
      </c>
      <c r="B4" s="181"/>
      <c r="C4" s="168"/>
      <c r="D4" s="168"/>
      <c r="E4" s="168"/>
      <c r="F4" s="168"/>
      <c r="G4" s="168"/>
      <c r="H4" s="168"/>
      <c r="I4" s="168"/>
    </row>
    <row r="5" spans="1:9" s="3" customFormat="1" ht="15.75" customHeight="1" thickBot="1">
      <c r="A5" s="59"/>
      <c r="B5" s="58"/>
      <c r="C5" s="60"/>
      <c r="D5" s="60"/>
      <c r="E5" s="60"/>
      <c r="F5" s="60"/>
      <c r="G5" s="60"/>
      <c r="H5" s="58"/>
      <c r="I5" s="60"/>
    </row>
    <row r="6" spans="1:25" s="1" customFormat="1" ht="16.5" thickBot="1">
      <c r="A6" s="182" t="s">
        <v>37</v>
      </c>
      <c r="B6" s="183"/>
      <c r="C6" s="92" t="s">
        <v>95</v>
      </c>
      <c r="D6" s="93" t="s">
        <v>102</v>
      </c>
      <c r="E6" s="93" t="s">
        <v>88</v>
      </c>
      <c r="F6" s="94" t="s">
        <v>103</v>
      </c>
      <c r="G6" s="27"/>
      <c r="I6"/>
      <c r="J6"/>
      <c r="K6"/>
      <c r="Q6"/>
      <c r="R6"/>
      <c r="S6"/>
      <c r="T6"/>
      <c r="U6"/>
      <c r="V6"/>
      <c r="W6"/>
      <c r="X6"/>
      <c r="Y6"/>
    </row>
    <row r="7" spans="1:7" ht="15" outlineLevel="1">
      <c r="A7" s="57"/>
      <c r="B7" s="33" t="s">
        <v>38</v>
      </c>
      <c r="C7" s="29"/>
      <c r="D7" s="29">
        <v>8000</v>
      </c>
      <c r="E7" s="84">
        <f aca="true" t="shared" si="0" ref="E7:E12">SUM(C7:D7)</f>
        <v>8000</v>
      </c>
      <c r="F7" s="95">
        <f aca="true" t="shared" si="1" ref="F7:F12">E7/E$13</f>
        <v>0.9060022650056625</v>
      </c>
      <c r="G7" s="28"/>
    </row>
    <row r="8" spans="1:7" ht="15" outlineLevel="1">
      <c r="A8" s="57"/>
      <c r="B8" s="34" t="s">
        <v>1</v>
      </c>
      <c r="C8" s="21"/>
      <c r="D8" s="21"/>
      <c r="E8" s="85">
        <f t="shared" si="0"/>
        <v>0</v>
      </c>
      <c r="F8" s="96">
        <f t="shared" si="1"/>
        <v>0</v>
      </c>
      <c r="G8" s="26"/>
    </row>
    <row r="9" spans="1:7" ht="15" outlineLevel="1">
      <c r="A9" s="57"/>
      <c r="B9" s="34" t="s">
        <v>2</v>
      </c>
      <c r="C9" s="21"/>
      <c r="D9" s="21"/>
      <c r="E9" s="85">
        <f t="shared" si="0"/>
        <v>0</v>
      </c>
      <c r="F9" s="96">
        <f t="shared" si="1"/>
        <v>0</v>
      </c>
      <c r="G9" s="26"/>
    </row>
    <row r="10" spans="1:7" ht="15" outlineLevel="1">
      <c r="A10" s="57"/>
      <c r="B10" s="34" t="s">
        <v>47</v>
      </c>
      <c r="C10" s="21">
        <v>800</v>
      </c>
      <c r="D10" s="21">
        <v>30</v>
      </c>
      <c r="E10" s="85">
        <f t="shared" si="0"/>
        <v>830</v>
      </c>
      <c r="F10" s="96">
        <f t="shared" si="1"/>
        <v>0.09399773499433749</v>
      </c>
      <c r="G10" s="26"/>
    </row>
    <row r="11" spans="1:7" ht="15" outlineLevel="1">
      <c r="A11" s="57"/>
      <c r="B11" s="34" t="s">
        <v>3</v>
      </c>
      <c r="C11" s="21"/>
      <c r="D11" s="21"/>
      <c r="E11" s="85">
        <f t="shared" si="0"/>
        <v>0</v>
      </c>
      <c r="F11" s="96">
        <f t="shared" si="1"/>
        <v>0</v>
      </c>
      <c r="G11" s="97"/>
    </row>
    <row r="12" spans="1:7" ht="45" outlineLevel="1">
      <c r="A12" s="57"/>
      <c r="B12" s="35" t="s">
        <v>104</v>
      </c>
      <c r="C12" s="21"/>
      <c r="D12" s="21"/>
      <c r="E12" s="85">
        <f t="shared" si="0"/>
        <v>0</v>
      </c>
      <c r="F12" s="96">
        <f t="shared" si="1"/>
        <v>0</v>
      </c>
      <c r="G12" s="26"/>
    </row>
    <row r="13" spans="1:8" ht="16.5" outlineLevel="1" thickBot="1">
      <c r="A13" s="121"/>
      <c r="B13" s="66" t="s">
        <v>99</v>
      </c>
      <c r="C13" s="65">
        <f>SUM(C7:C12)</f>
        <v>800</v>
      </c>
      <c r="D13" s="65">
        <f>SUM(D7:D12)</f>
        <v>8030</v>
      </c>
      <c r="E13" s="67">
        <f>SUM(C13:D13)</f>
        <v>8830</v>
      </c>
      <c r="F13" s="50">
        <v>1</v>
      </c>
      <c r="G13" s="25"/>
      <c r="H13" s="17"/>
    </row>
    <row r="14" spans="1:8" ht="14.25" outlineLevel="1" thickBot="1" thickTop="1">
      <c r="A14" s="5"/>
      <c r="B14" s="10"/>
      <c r="C14" s="24"/>
      <c r="D14" s="24"/>
      <c r="E14" s="24"/>
      <c r="F14" s="25"/>
      <c r="G14" s="25"/>
      <c r="H14" s="25"/>
    </row>
    <row r="15" spans="1:25" s="1" customFormat="1" ht="15.75">
      <c r="A15" s="171" t="s">
        <v>79</v>
      </c>
      <c r="B15" s="172"/>
      <c r="C15" s="55" t="s">
        <v>95</v>
      </c>
      <c r="D15" s="55" t="s">
        <v>101</v>
      </c>
      <c r="E15" s="55" t="s">
        <v>96</v>
      </c>
      <c r="F15" s="55" t="s">
        <v>97</v>
      </c>
      <c r="G15" s="55" t="s">
        <v>98</v>
      </c>
      <c r="H15" s="69" t="s">
        <v>88</v>
      </c>
      <c r="I15" s="56" t="s">
        <v>103</v>
      </c>
      <c r="J15"/>
      <c r="K15"/>
      <c r="Q15"/>
      <c r="R15"/>
      <c r="S15"/>
      <c r="T15"/>
      <c r="U15"/>
      <c r="V15"/>
      <c r="W15"/>
      <c r="X15"/>
      <c r="Y15"/>
    </row>
    <row r="16" spans="1:9" ht="15" outlineLevel="1">
      <c r="A16" s="57"/>
      <c r="B16" s="33" t="s">
        <v>123</v>
      </c>
      <c r="C16" s="41"/>
      <c r="D16" s="42">
        <v>2000</v>
      </c>
      <c r="E16" s="42"/>
      <c r="F16" s="42"/>
      <c r="G16" s="42"/>
      <c r="H16" s="83">
        <f>SUM(C16:G16)</f>
        <v>2000</v>
      </c>
      <c r="I16" s="45">
        <f aca="true" t="shared" si="2" ref="I16:I23">H16/H$24</f>
        <v>0.7272727272727273</v>
      </c>
    </row>
    <row r="17" spans="1:9" ht="15" outlineLevel="1">
      <c r="A17" s="57"/>
      <c r="B17" s="34" t="s">
        <v>72</v>
      </c>
      <c r="C17" s="43"/>
      <c r="D17" s="43"/>
      <c r="E17" s="43"/>
      <c r="F17" s="43"/>
      <c r="G17" s="43"/>
      <c r="H17" s="83">
        <f aca="true" t="shared" si="3" ref="H17:H23">SUM(C17:G17)</f>
        <v>0</v>
      </c>
      <c r="I17" s="45">
        <f t="shared" si="2"/>
        <v>0</v>
      </c>
    </row>
    <row r="18" spans="1:9" ht="15" outlineLevel="1">
      <c r="A18" s="57"/>
      <c r="B18" s="34" t="s">
        <v>121</v>
      </c>
      <c r="C18" s="43"/>
      <c r="D18" s="43"/>
      <c r="E18" s="43"/>
      <c r="F18" s="43"/>
      <c r="G18" s="43"/>
      <c r="H18" s="83">
        <f t="shared" si="3"/>
        <v>0</v>
      </c>
      <c r="I18" s="45">
        <f t="shared" si="2"/>
        <v>0</v>
      </c>
    </row>
    <row r="19" spans="1:9" ht="15" outlineLevel="1">
      <c r="A19" s="57"/>
      <c r="B19" s="34" t="s">
        <v>122</v>
      </c>
      <c r="C19" s="43"/>
      <c r="D19" s="43">
        <v>500</v>
      </c>
      <c r="E19" s="43"/>
      <c r="F19" s="43"/>
      <c r="G19" s="43"/>
      <c r="H19" s="83">
        <f t="shared" si="3"/>
        <v>500</v>
      </c>
      <c r="I19" s="45">
        <f>H19/H$24</f>
        <v>0.18181818181818182</v>
      </c>
    </row>
    <row r="20" spans="1:9" ht="15" outlineLevel="1">
      <c r="A20" s="57"/>
      <c r="B20" s="34" t="s">
        <v>73</v>
      </c>
      <c r="C20" s="43"/>
      <c r="D20" s="43"/>
      <c r="E20" s="43"/>
      <c r="F20" s="43"/>
      <c r="G20" s="43"/>
      <c r="H20" s="83">
        <f t="shared" si="3"/>
        <v>0</v>
      </c>
      <c r="I20" s="45">
        <f t="shared" si="2"/>
        <v>0</v>
      </c>
    </row>
    <row r="21" spans="1:9" ht="15" outlineLevel="1">
      <c r="A21" s="57"/>
      <c r="B21" s="34" t="s">
        <v>105</v>
      </c>
      <c r="C21" s="43">
        <v>20</v>
      </c>
      <c r="D21" s="43">
        <v>200</v>
      </c>
      <c r="E21" s="43"/>
      <c r="F21" s="43"/>
      <c r="G21" s="43"/>
      <c r="H21" s="83">
        <f t="shared" si="3"/>
        <v>220</v>
      </c>
      <c r="I21" s="45">
        <f t="shared" si="2"/>
        <v>0.08</v>
      </c>
    </row>
    <row r="22" spans="1:9" ht="15" outlineLevel="1">
      <c r="A22" s="57"/>
      <c r="B22" s="34" t="s">
        <v>125</v>
      </c>
      <c r="C22" s="43"/>
      <c r="D22" s="43">
        <v>30</v>
      </c>
      <c r="E22" s="43"/>
      <c r="G22" s="43"/>
      <c r="H22" s="83">
        <f t="shared" si="3"/>
        <v>30</v>
      </c>
      <c r="I22" s="45">
        <f t="shared" si="2"/>
        <v>0.01090909090909091</v>
      </c>
    </row>
    <row r="23" spans="1:12" ht="15" outlineLevel="1">
      <c r="A23" s="57"/>
      <c r="B23" s="36" t="s">
        <v>124</v>
      </c>
      <c r="C23" s="44"/>
      <c r="D23" s="44"/>
      <c r="E23" s="44"/>
      <c r="F23" s="44"/>
      <c r="G23" s="44"/>
      <c r="H23" s="83">
        <f t="shared" si="3"/>
        <v>0</v>
      </c>
      <c r="I23" s="45">
        <f t="shared" si="2"/>
        <v>0</v>
      </c>
      <c r="L23" s="98"/>
    </row>
    <row r="24" spans="1:9" ht="15.75" outlineLevel="1" thickBot="1">
      <c r="A24" s="63"/>
      <c r="B24" s="64" t="s">
        <v>88</v>
      </c>
      <c r="C24" s="65">
        <f>SUM(C16:C23)</f>
        <v>20</v>
      </c>
      <c r="D24" s="65">
        <f>SUM(D16:D23)</f>
        <v>2730</v>
      </c>
      <c r="E24" s="65">
        <f>SUM(E16:E23)</f>
        <v>0</v>
      </c>
      <c r="F24" s="65">
        <f>SUM(F16:F23)</f>
        <v>0</v>
      </c>
      <c r="G24" s="65">
        <f>SUM(G16:G23)</f>
        <v>0</v>
      </c>
      <c r="H24" s="83">
        <f>SUM(C24:G24)</f>
        <v>2750</v>
      </c>
      <c r="I24" s="47">
        <f>H24/H$24</f>
        <v>1</v>
      </c>
    </row>
    <row r="25" spans="1:8" ht="14.25" outlineLevel="1" thickBot="1" thickTop="1">
      <c r="A25" s="2"/>
      <c r="B25" s="2"/>
      <c r="C25" s="22"/>
      <c r="D25" s="22"/>
      <c r="E25" s="22"/>
      <c r="F25" s="40"/>
      <c r="G25" s="22"/>
      <c r="H25" s="22"/>
    </row>
    <row r="26" spans="1:9" ht="15.75" outlineLevel="1">
      <c r="A26" s="171" t="s">
        <v>5</v>
      </c>
      <c r="B26" s="172"/>
      <c r="C26" s="55" t="s">
        <v>95</v>
      </c>
      <c r="D26" s="55" t="s">
        <v>101</v>
      </c>
      <c r="E26" s="55" t="s">
        <v>96</v>
      </c>
      <c r="F26" s="55" t="s">
        <v>97</v>
      </c>
      <c r="G26" s="55" t="s">
        <v>98</v>
      </c>
      <c r="H26" s="69" t="s">
        <v>88</v>
      </c>
      <c r="I26" s="56" t="s">
        <v>103</v>
      </c>
    </row>
    <row r="27" spans="1:9" ht="15" outlineLevel="1">
      <c r="A27" s="68"/>
      <c r="B27" s="33" t="s">
        <v>6</v>
      </c>
      <c r="C27" s="29"/>
      <c r="D27" s="29">
        <v>500</v>
      </c>
      <c r="E27" s="29"/>
      <c r="F27" s="29"/>
      <c r="G27" s="29"/>
      <c r="H27" s="70">
        <f>SUM(C27:G27)</f>
        <v>500</v>
      </c>
      <c r="I27" s="45">
        <f>H27/H$40</f>
        <v>0.17271157167530224</v>
      </c>
    </row>
    <row r="28" spans="1:9" ht="15" outlineLevel="1">
      <c r="A28" s="68"/>
      <c r="B28" s="34" t="s">
        <v>7</v>
      </c>
      <c r="D28" s="21">
        <v>250</v>
      </c>
      <c r="E28" s="21"/>
      <c r="F28" s="21"/>
      <c r="G28" s="21"/>
      <c r="H28" s="70">
        <f aca="true" t="shared" si="4" ref="H28:H39">SUM(C28:G28)</f>
        <v>250</v>
      </c>
      <c r="I28" s="45">
        <f aca="true" t="shared" si="5" ref="I28:I40">H28/H$40</f>
        <v>0.08635578583765112</v>
      </c>
    </row>
    <row r="29" spans="1:9" ht="15" outlineLevel="1">
      <c r="A29" s="68"/>
      <c r="B29" s="34" t="s">
        <v>52</v>
      </c>
      <c r="C29" s="21"/>
      <c r="D29" s="21">
        <v>280</v>
      </c>
      <c r="E29" s="21"/>
      <c r="F29" s="21"/>
      <c r="G29" s="21"/>
      <c r="H29" s="70">
        <f t="shared" si="4"/>
        <v>280</v>
      </c>
      <c r="I29" s="45">
        <f t="shared" si="5"/>
        <v>0.09671848013816926</v>
      </c>
    </row>
    <row r="30" spans="1:9" ht="15">
      <c r="A30" s="68"/>
      <c r="B30" s="34" t="s">
        <v>8</v>
      </c>
      <c r="C30" s="21"/>
      <c r="D30" s="21">
        <v>120</v>
      </c>
      <c r="E30" s="21"/>
      <c r="F30" s="21"/>
      <c r="G30" s="21"/>
      <c r="H30" s="70">
        <f t="shared" si="4"/>
        <v>120</v>
      </c>
      <c r="I30" s="45">
        <f t="shared" si="5"/>
        <v>0.04145077720207254</v>
      </c>
    </row>
    <row r="31" spans="1:25" s="1" customFormat="1" ht="15">
      <c r="A31" s="68"/>
      <c r="B31" s="34" t="s">
        <v>46</v>
      </c>
      <c r="C31" s="21"/>
      <c r="D31" s="21">
        <v>30</v>
      </c>
      <c r="E31" s="21"/>
      <c r="F31" s="21"/>
      <c r="G31" s="21"/>
      <c r="H31" s="70">
        <f t="shared" si="4"/>
        <v>30</v>
      </c>
      <c r="I31" s="45">
        <f t="shared" si="5"/>
        <v>0.010362694300518135</v>
      </c>
      <c r="J31"/>
      <c r="K31"/>
      <c r="L31"/>
      <c r="M31"/>
      <c r="V31"/>
      <c r="W31"/>
      <c r="X31"/>
      <c r="Y31"/>
    </row>
    <row r="32" spans="1:9" ht="15" outlineLevel="1">
      <c r="A32" s="68"/>
      <c r="B32" s="34" t="s">
        <v>93</v>
      </c>
      <c r="C32" s="21"/>
      <c r="D32" s="21">
        <v>150</v>
      </c>
      <c r="E32" s="21" t="s">
        <v>49</v>
      </c>
      <c r="F32" s="21"/>
      <c r="G32" s="21"/>
      <c r="H32" s="70">
        <f t="shared" si="4"/>
        <v>150</v>
      </c>
      <c r="I32" s="45">
        <f t="shared" si="5"/>
        <v>0.05181347150259067</v>
      </c>
    </row>
    <row r="33" spans="1:9" ht="15" outlineLevel="1">
      <c r="A33" s="68"/>
      <c r="B33" s="34" t="s">
        <v>48</v>
      </c>
      <c r="C33" s="21"/>
      <c r="D33" s="21">
        <v>30</v>
      </c>
      <c r="E33" s="21"/>
      <c r="F33" s="21"/>
      <c r="G33" s="21"/>
      <c r="H33" s="70">
        <f t="shared" si="4"/>
        <v>30</v>
      </c>
      <c r="I33" s="45">
        <f t="shared" si="5"/>
        <v>0.010362694300518135</v>
      </c>
    </row>
    <row r="34" spans="1:9" ht="15" outlineLevel="1">
      <c r="A34" s="68"/>
      <c r="B34" s="34" t="s">
        <v>142</v>
      </c>
      <c r="C34" s="21"/>
      <c r="D34" s="21"/>
      <c r="E34" s="21">
        <v>15</v>
      </c>
      <c r="F34" s="21"/>
      <c r="G34" s="21"/>
      <c r="H34" s="70">
        <f t="shared" si="4"/>
        <v>15</v>
      </c>
      <c r="I34" s="45">
        <f t="shared" si="5"/>
        <v>0.0051813471502590676</v>
      </c>
    </row>
    <row r="35" spans="1:9" ht="15" outlineLevel="1">
      <c r="A35" s="68"/>
      <c r="B35" s="34" t="s">
        <v>54</v>
      </c>
      <c r="C35" s="30">
        <v>300</v>
      </c>
      <c r="D35" s="21"/>
      <c r="E35" s="21">
        <v>600</v>
      </c>
      <c r="F35" s="21"/>
      <c r="G35" s="21"/>
      <c r="H35" s="70">
        <f t="shared" si="4"/>
        <v>900</v>
      </c>
      <c r="I35" s="45">
        <f t="shared" si="5"/>
        <v>0.31088082901554404</v>
      </c>
    </row>
    <row r="36" spans="1:9" ht="15" outlineLevel="1">
      <c r="A36" s="68"/>
      <c r="B36" s="34" t="s">
        <v>50</v>
      </c>
      <c r="C36" s="21">
        <v>320</v>
      </c>
      <c r="D36" s="21"/>
      <c r="E36" s="21"/>
      <c r="F36" s="21"/>
      <c r="G36" s="21"/>
      <c r="H36" s="70">
        <f t="shared" si="4"/>
        <v>320</v>
      </c>
      <c r="I36" s="45">
        <f t="shared" si="5"/>
        <v>0.11053540587219343</v>
      </c>
    </row>
    <row r="37" spans="1:9" ht="15" outlineLevel="1">
      <c r="A37" s="68"/>
      <c r="B37" s="34" t="s">
        <v>9</v>
      </c>
      <c r="C37" s="21"/>
      <c r="D37" s="21"/>
      <c r="E37" s="21"/>
      <c r="F37" s="21"/>
      <c r="G37" s="21"/>
      <c r="H37" s="70">
        <f t="shared" si="4"/>
        <v>0</v>
      </c>
      <c r="I37" s="45">
        <f t="shared" si="5"/>
        <v>0</v>
      </c>
    </row>
    <row r="38" spans="1:9" ht="15" outlineLevel="1">
      <c r="A38" s="68"/>
      <c r="B38" s="34" t="s">
        <v>53</v>
      </c>
      <c r="C38" s="21"/>
      <c r="D38" s="21">
        <v>20</v>
      </c>
      <c r="E38" s="21"/>
      <c r="F38" s="21"/>
      <c r="G38" s="21"/>
      <c r="H38" s="70">
        <f t="shared" si="4"/>
        <v>20</v>
      </c>
      <c r="I38" s="45">
        <f t="shared" si="5"/>
        <v>0.0069084628670120895</v>
      </c>
    </row>
    <row r="39" spans="1:9" ht="45" outlineLevel="1">
      <c r="A39" s="68"/>
      <c r="B39" s="37" t="s">
        <v>70</v>
      </c>
      <c r="C39" s="21"/>
      <c r="D39" s="21"/>
      <c r="E39" s="21"/>
      <c r="F39" s="21">
        <v>180</v>
      </c>
      <c r="G39" s="21">
        <v>100</v>
      </c>
      <c r="H39" s="70">
        <f t="shared" si="4"/>
        <v>280</v>
      </c>
      <c r="I39" s="45">
        <f t="shared" si="5"/>
        <v>0.09671848013816926</v>
      </c>
    </row>
    <row r="40" spans="1:9" ht="16.5" outlineLevel="1" thickBot="1">
      <c r="A40" s="63"/>
      <c r="B40" s="64" t="s">
        <v>88</v>
      </c>
      <c r="C40" s="65">
        <f>SUM(C27:C39)</f>
        <v>620</v>
      </c>
      <c r="D40" s="65">
        <f>SUM(D27:D39)</f>
        <v>1380</v>
      </c>
      <c r="E40" s="65">
        <f>SUM(E27:E39)</f>
        <v>615</v>
      </c>
      <c r="F40" s="65">
        <f>SUM(F27:F39)</f>
        <v>180</v>
      </c>
      <c r="G40" s="65">
        <f>SUM(G27:G39)</f>
        <v>100</v>
      </c>
      <c r="H40" s="71">
        <f>SUM(C40:G40)</f>
        <v>2895</v>
      </c>
      <c r="I40" s="47">
        <f t="shared" si="5"/>
        <v>1</v>
      </c>
    </row>
    <row r="41" ht="14.25" thickBot="1" thickTop="1"/>
    <row r="42" spans="1:25" s="1" customFormat="1" ht="15.75">
      <c r="A42" s="169" t="s">
        <v>10</v>
      </c>
      <c r="B42" s="170"/>
      <c r="C42" s="55" t="s">
        <v>95</v>
      </c>
      <c r="D42" s="55" t="s">
        <v>101</v>
      </c>
      <c r="E42" s="55" t="s">
        <v>96</v>
      </c>
      <c r="F42" s="55" t="s">
        <v>97</v>
      </c>
      <c r="G42" s="55" t="s">
        <v>98</v>
      </c>
      <c r="H42" s="55" t="s">
        <v>88</v>
      </c>
      <c r="I42" s="56" t="s">
        <v>103</v>
      </c>
      <c r="J42"/>
      <c r="K42"/>
      <c r="L42"/>
      <c r="M42"/>
      <c r="V42"/>
      <c r="W42"/>
      <c r="X42"/>
      <c r="Y42"/>
    </row>
    <row r="43" spans="1:9" ht="15" outlineLevel="1">
      <c r="A43" s="68"/>
      <c r="B43" s="33" t="s">
        <v>11</v>
      </c>
      <c r="C43" s="31"/>
      <c r="D43" s="31">
        <v>300</v>
      </c>
      <c r="E43" s="31"/>
      <c r="F43" s="31"/>
      <c r="G43" s="31"/>
      <c r="H43" s="72">
        <f aca="true" t="shared" si="6" ref="H43:H50">SUM(C43:G43)</f>
        <v>300</v>
      </c>
      <c r="I43" s="45">
        <f>H43/H$51</f>
        <v>0.5</v>
      </c>
    </row>
    <row r="44" spans="1:9" ht="15" outlineLevel="1">
      <c r="A44" s="68"/>
      <c r="B44" s="34" t="s">
        <v>12</v>
      </c>
      <c r="C44" s="9"/>
      <c r="D44" s="9"/>
      <c r="E44" s="9"/>
      <c r="F44" s="9"/>
      <c r="G44" s="9">
        <v>150</v>
      </c>
      <c r="H44" s="72">
        <f t="shared" si="6"/>
        <v>150</v>
      </c>
      <c r="I44" s="45">
        <f aca="true" t="shared" si="7" ref="I44:I51">H44/H$51</f>
        <v>0.25</v>
      </c>
    </row>
    <row r="45" spans="1:9" ht="15" outlineLevel="1">
      <c r="A45" s="68"/>
      <c r="B45" s="34" t="s">
        <v>56</v>
      </c>
      <c r="C45" s="9"/>
      <c r="D45" s="9"/>
      <c r="E45" s="9"/>
      <c r="F45" s="9"/>
      <c r="G45" s="9"/>
      <c r="H45" s="72">
        <f t="shared" si="6"/>
        <v>0</v>
      </c>
      <c r="I45" s="45">
        <f t="shared" si="7"/>
        <v>0</v>
      </c>
    </row>
    <row r="46" spans="1:9" ht="15" outlineLevel="1">
      <c r="A46" s="68"/>
      <c r="B46" s="34" t="s">
        <v>13</v>
      </c>
      <c r="C46" s="9"/>
      <c r="D46" s="9"/>
      <c r="E46" s="9"/>
      <c r="F46" s="9"/>
      <c r="G46" s="9"/>
      <c r="H46" s="72">
        <f t="shared" si="6"/>
        <v>0</v>
      </c>
      <c r="I46" s="45">
        <f t="shared" si="7"/>
        <v>0</v>
      </c>
    </row>
    <row r="47" spans="1:9" ht="15" outlineLevel="1">
      <c r="A47" s="68"/>
      <c r="B47" s="34" t="s">
        <v>14</v>
      </c>
      <c r="C47" s="9">
        <v>10</v>
      </c>
      <c r="D47" s="9"/>
      <c r="E47" s="9">
        <v>60</v>
      </c>
      <c r="F47" s="9"/>
      <c r="G47" s="9"/>
      <c r="H47" s="72">
        <f t="shared" si="6"/>
        <v>70</v>
      </c>
      <c r="I47" s="45">
        <f t="shared" si="7"/>
        <v>0.11666666666666667</v>
      </c>
    </row>
    <row r="48" spans="1:9" ht="15" outlineLevel="1">
      <c r="A48" s="68"/>
      <c r="B48" s="34" t="s">
        <v>55</v>
      </c>
      <c r="C48" s="9"/>
      <c r="D48" s="9"/>
      <c r="E48" s="9"/>
      <c r="F48" s="9"/>
      <c r="G48" s="9"/>
      <c r="H48" s="72">
        <f t="shared" si="6"/>
        <v>0</v>
      </c>
      <c r="I48" s="45">
        <f t="shared" si="7"/>
        <v>0</v>
      </c>
    </row>
    <row r="49" spans="1:9" ht="15" outlineLevel="1">
      <c r="A49" s="68"/>
      <c r="B49" s="34" t="s">
        <v>58</v>
      </c>
      <c r="C49" s="9"/>
      <c r="D49" s="9"/>
      <c r="E49" s="9"/>
      <c r="F49" s="9"/>
      <c r="G49" s="9"/>
      <c r="H49" s="72">
        <f t="shared" si="6"/>
        <v>0</v>
      </c>
      <c r="I49" s="45">
        <f t="shared" si="7"/>
        <v>0</v>
      </c>
    </row>
    <row r="50" spans="1:9" ht="15" outlineLevel="1">
      <c r="A50" s="68"/>
      <c r="B50" s="36" t="s">
        <v>57</v>
      </c>
      <c r="C50" s="23">
        <v>0</v>
      </c>
      <c r="D50" s="23"/>
      <c r="E50" s="23"/>
      <c r="F50" s="23">
        <v>80</v>
      </c>
      <c r="G50" s="23"/>
      <c r="H50" s="72">
        <f t="shared" si="6"/>
        <v>80</v>
      </c>
      <c r="I50" s="45">
        <f t="shared" si="7"/>
        <v>0.13333333333333333</v>
      </c>
    </row>
    <row r="51" spans="1:9" ht="15.75" outlineLevel="1" thickBot="1">
      <c r="A51" s="63"/>
      <c r="B51" s="64" t="s">
        <v>88</v>
      </c>
      <c r="C51" s="64">
        <f>SUM(C43:C50)</f>
        <v>10</v>
      </c>
      <c r="D51" s="64">
        <f>SUM(D43:D50)</f>
        <v>300</v>
      </c>
      <c r="E51" s="64">
        <f>SUM(E43:E50)</f>
        <v>60</v>
      </c>
      <c r="F51" s="64">
        <f>SUM(F43:F50)</f>
        <v>80</v>
      </c>
      <c r="G51" s="64">
        <f>SUM(G43:G50)</f>
        <v>150</v>
      </c>
      <c r="H51" s="72">
        <f>SUM(C51:G51)</f>
        <v>600</v>
      </c>
      <c r="I51" s="47">
        <f t="shared" si="7"/>
        <v>1</v>
      </c>
    </row>
    <row r="52" spans="5:9" ht="14.25" outlineLevel="1" thickBot="1" thickTop="1">
      <c r="E52" s="12"/>
      <c r="I52" s="46"/>
    </row>
    <row r="53" spans="1:9" ht="15.75" outlineLevel="1">
      <c r="A53" s="169" t="s">
        <v>90</v>
      </c>
      <c r="B53" s="170"/>
      <c r="C53" s="55" t="s">
        <v>95</v>
      </c>
      <c r="D53" s="55" t="s">
        <v>101</v>
      </c>
      <c r="E53" s="55" t="s">
        <v>96</v>
      </c>
      <c r="F53" s="55" t="s">
        <v>97</v>
      </c>
      <c r="G53" s="55" t="s">
        <v>98</v>
      </c>
      <c r="H53" s="55" t="s">
        <v>88</v>
      </c>
      <c r="I53" s="56" t="s">
        <v>103</v>
      </c>
    </row>
    <row r="54" spans="1:9" ht="15">
      <c r="A54" s="68"/>
      <c r="B54" s="33" t="s">
        <v>59</v>
      </c>
      <c r="C54" s="31">
        <v>20</v>
      </c>
      <c r="D54" s="31"/>
      <c r="E54" s="31"/>
      <c r="F54" s="31"/>
      <c r="G54" s="31"/>
      <c r="H54" s="72">
        <f>SUM(C54:G$54)</f>
        <v>20</v>
      </c>
      <c r="I54" s="45">
        <f>H54/H$66</f>
        <v>0.036036036036036036</v>
      </c>
    </row>
    <row r="55" spans="1:9" ht="15">
      <c r="A55" s="68"/>
      <c r="B55" s="34" t="s">
        <v>60</v>
      </c>
      <c r="C55" s="9"/>
      <c r="D55" s="9"/>
      <c r="E55" s="9">
        <v>50</v>
      </c>
      <c r="F55" s="9"/>
      <c r="G55" s="9"/>
      <c r="H55" s="73">
        <f aca="true" t="shared" si="8" ref="H55:H66">SUM(C55:G55)</f>
        <v>50</v>
      </c>
      <c r="I55" s="45">
        <f aca="true" t="shared" si="9" ref="I55:I66">H55/H$66</f>
        <v>0.09009009009009009</v>
      </c>
    </row>
    <row r="56" spans="1:9" ht="15">
      <c r="A56" s="68"/>
      <c r="B56" s="34" t="s">
        <v>15</v>
      </c>
      <c r="C56" s="9"/>
      <c r="D56" s="9"/>
      <c r="E56" s="9"/>
      <c r="F56" s="9"/>
      <c r="G56" s="9"/>
      <c r="H56" s="73">
        <f t="shared" si="8"/>
        <v>0</v>
      </c>
      <c r="I56" s="45">
        <f t="shared" si="9"/>
        <v>0</v>
      </c>
    </row>
    <row r="57" spans="1:25" s="1" customFormat="1" ht="15">
      <c r="A57" s="68"/>
      <c r="B57" s="34" t="s">
        <v>69</v>
      </c>
      <c r="C57" s="9"/>
      <c r="D57" s="9">
        <v>200</v>
      </c>
      <c r="E57" s="9"/>
      <c r="F57" s="9"/>
      <c r="G57" s="9"/>
      <c r="H57" s="73">
        <f t="shared" si="8"/>
        <v>200</v>
      </c>
      <c r="I57" s="45">
        <f t="shared" si="9"/>
        <v>0.36036036036036034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9" ht="15" outlineLevel="1">
      <c r="A58" s="68"/>
      <c r="B58" s="34" t="s">
        <v>16</v>
      </c>
      <c r="C58" s="9"/>
      <c r="D58" s="9"/>
      <c r="E58" s="9">
        <f>120+80</f>
        <v>200</v>
      </c>
      <c r="F58" s="9"/>
      <c r="G58" s="9"/>
      <c r="H58" s="73">
        <f t="shared" si="8"/>
        <v>200</v>
      </c>
      <c r="I58" s="45">
        <f t="shared" si="9"/>
        <v>0.36036036036036034</v>
      </c>
    </row>
    <row r="59" spans="1:9" ht="15" outlineLevel="1">
      <c r="A59" s="68"/>
      <c r="B59" s="34" t="s">
        <v>17</v>
      </c>
      <c r="C59" s="9"/>
      <c r="D59" s="9"/>
      <c r="E59" s="9"/>
      <c r="F59" s="9">
        <v>15</v>
      </c>
      <c r="G59" s="9"/>
      <c r="H59" s="73">
        <f t="shared" si="8"/>
        <v>15</v>
      </c>
      <c r="I59" s="45">
        <f t="shared" si="9"/>
        <v>0.02702702702702703</v>
      </c>
    </row>
    <row r="60" spans="1:9" ht="15" outlineLevel="1">
      <c r="A60" s="68"/>
      <c r="B60" s="34" t="s">
        <v>62</v>
      </c>
      <c r="C60" s="9"/>
      <c r="D60" s="9"/>
      <c r="E60" s="9"/>
      <c r="F60" s="9"/>
      <c r="G60" s="9"/>
      <c r="H60" s="73">
        <f t="shared" si="8"/>
        <v>0</v>
      </c>
      <c r="I60" s="45">
        <f t="shared" si="9"/>
        <v>0</v>
      </c>
    </row>
    <row r="61" spans="1:9" ht="15" outlineLevel="1">
      <c r="A61" s="68"/>
      <c r="B61" s="34" t="s">
        <v>19</v>
      </c>
      <c r="C61" s="9"/>
      <c r="D61" s="9"/>
      <c r="E61" s="9"/>
      <c r="F61" s="9"/>
      <c r="G61" s="9"/>
      <c r="H61" s="73">
        <f t="shared" si="8"/>
        <v>0</v>
      </c>
      <c r="I61" s="45">
        <f t="shared" si="9"/>
        <v>0</v>
      </c>
    </row>
    <row r="62" spans="1:9" ht="15" outlineLevel="1">
      <c r="A62" s="68"/>
      <c r="B62" s="34" t="s">
        <v>21</v>
      </c>
      <c r="C62" s="9"/>
      <c r="D62" s="9"/>
      <c r="E62" s="9"/>
      <c r="F62" s="9"/>
      <c r="G62" s="9"/>
      <c r="H62" s="73">
        <f t="shared" si="8"/>
        <v>0</v>
      </c>
      <c r="I62" s="45">
        <f t="shared" si="9"/>
        <v>0</v>
      </c>
    </row>
    <row r="63" spans="1:9" ht="15" outlineLevel="1">
      <c r="A63" s="68"/>
      <c r="B63" s="34" t="s">
        <v>63</v>
      </c>
      <c r="C63" s="9">
        <v>50</v>
      </c>
      <c r="D63" s="9"/>
      <c r="E63" s="9">
        <v>20</v>
      </c>
      <c r="F63" s="9"/>
      <c r="G63" s="9"/>
      <c r="H63" s="73">
        <f t="shared" si="8"/>
        <v>70</v>
      </c>
      <c r="I63" s="45">
        <f t="shared" si="9"/>
        <v>0.12612612612612611</v>
      </c>
    </row>
    <row r="64" spans="1:9" ht="15">
      <c r="A64" s="68"/>
      <c r="B64" s="34" t="s">
        <v>61</v>
      </c>
      <c r="C64" s="9"/>
      <c r="D64" s="9"/>
      <c r="E64" s="9"/>
      <c r="F64" s="9"/>
      <c r="G64" s="9"/>
      <c r="H64" s="73">
        <f t="shared" si="8"/>
        <v>0</v>
      </c>
      <c r="I64" s="45">
        <f t="shared" si="9"/>
        <v>0</v>
      </c>
    </row>
    <row r="65" spans="1:29" s="1" customFormat="1" ht="15">
      <c r="A65" s="81"/>
      <c r="B65" s="38" t="s">
        <v>64</v>
      </c>
      <c r="C65" s="9"/>
      <c r="D65" s="9"/>
      <c r="E65" s="9"/>
      <c r="F65" s="9"/>
      <c r="G65" s="9"/>
      <c r="H65" s="73">
        <f t="shared" si="8"/>
        <v>0</v>
      </c>
      <c r="I65" s="45">
        <f t="shared" si="9"/>
        <v>0</v>
      </c>
      <c r="J65"/>
      <c r="K65"/>
      <c r="L65"/>
      <c r="M65"/>
      <c r="V65"/>
      <c r="W65"/>
      <c r="X65"/>
      <c r="Y65"/>
      <c r="Z65"/>
      <c r="AA65"/>
      <c r="AB65"/>
      <c r="AC65"/>
    </row>
    <row r="66" spans="1:9" ht="16.5" outlineLevel="1" thickBot="1">
      <c r="A66" s="63"/>
      <c r="B66" s="64" t="s">
        <v>88</v>
      </c>
      <c r="C66" s="64">
        <f>SUM(C54:C65)</f>
        <v>70</v>
      </c>
      <c r="D66" s="64">
        <f>SUM(D54:D65)</f>
        <v>200</v>
      </c>
      <c r="E66" s="64">
        <f>SUM(E54:E65)</f>
        <v>270</v>
      </c>
      <c r="F66" s="64">
        <f>SUM(F54:F65)</f>
        <v>15</v>
      </c>
      <c r="G66" s="64">
        <f>SUM(G54:G65)</f>
        <v>0</v>
      </c>
      <c r="H66" s="74">
        <f t="shared" si="8"/>
        <v>555</v>
      </c>
      <c r="I66" s="45">
        <f t="shared" si="9"/>
        <v>1</v>
      </c>
    </row>
    <row r="67" ht="14.25" outlineLevel="1" thickBot="1" thickTop="1"/>
    <row r="68" spans="1:9" ht="15.75" outlineLevel="1">
      <c r="A68" s="169" t="s">
        <v>91</v>
      </c>
      <c r="B68" s="170"/>
      <c r="C68" s="55" t="s">
        <v>95</v>
      </c>
      <c r="D68" s="55" t="s">
        <v>101</v>
      </c>
      <c r="E68" s="55" t="s">
        <v>96</v>
      </c>
      <c r="F68" s="55" t="s">
        <v>97</v>
      </c>
      <c r="G68" s="55" t="s">
        <v>98</v>
      </c>
      <c r="H68" s="55" t="s">
        <v>88</v>
      </c>
      <c r="I68" s="56" t="s">
        <v>103</v>
      </c>
    </row>
    <row r="69" spans="1:9" ht="15" outlineLevel="1">
      <c r="A69" s="68"/>
      <c r="B69" s="33" t="s">
        <v>92</v>
      </c>
      <c r="C69" s="31">
        <v>10</v>
      </c>
      <c r="D69" s="31"/>
      <c r="E69" s="31">
        <v>10</v>
      </c>
      <c r="F69" s="31"/>
      <c r="G69" s="31"/>
      <c r="H69" s="72">
        <f>SUM(C69:G69)</f>
        <v>20</v>
      </c>
      <c r="I69" s="45">
        <f>H69/H$78</f>
        <v>0.03669724770642202</v>
      </c>
    </row>
    <row r="70" spans="1:9" ht="15" outlineLevel="1">
      <c r="A70" s="68"/>
      <c r="B70" s="34" t="s">
        <v>23</v>
      </c>
      <c r="C70" s="9">
        <v>20</v>
      </c>
      <c r="D70" s="9"/>
      <c r="E70" s="9">
        <v>60</v>
      </c>
      <c r="F70" s="9"/>
      <c r="G70" s="9"/>
      <c r="H70" s="72">
        <f aca="true" t="shared" si="10" ref="H70:H77">SUM(C70:G70)</f>
        <v>80</v>
      </c>
      <c r="I70" s="45">
        <f>H70/H$78</f>
        <v>0.14678899082568808</v>
      </c>
    </row>
    <row r="71" spans="1:9" ht="15" outlineLevel="1">
      <c r="A71" s="68"/>
      <c r="B71" s="34" t="s">
        <v>94</v>
      </c>
      <c r="C71" s="9">
        <f>SUM(C69:C70)</f>
        <v>30</v>
      </c>
      <c r="D71" s="9"/>
      <c r="E71" s="9"/>
      <c r="F71" s="9"/>
      <c r="G71" s="9"/>
      <c r="H71" s="72">
        <f t="shared" si="10"/>
        <v>30</v>
      </c>
      <c r="I71" s="45">
        <f>H71/H$78</f>
        <v>0.05504587155963303</v>
      </c>
    </row>
    <row r="72" spans="1:9" ht="15" outlineLevel="1">
      <c r="A72" s="68"/>
      <c r="B72" s="34" t="s">
        <v>24</v>
      </c>
      <c r="C72" s="9">
        <v>50</v>
      </c>
      <c r="D72" s="9"/>
      <c r="E72" s="9"/>
      <c r="F72" s="9"/>
      <c r="G72" s="9">
        <v>20</v>
      </c>
      <c r="H72" s="72">
        <f t="shared" si="10"/>
        <v>70</v>
      </c>
      <c r="I72" s="45">
        <f aca="true" t="shared" si="11" ref="I72:I78">H72/H$78</f>
        <v>0.12844036697247707</v>
      </c>
    </row>
    <row r="73" spans="1:9" ht="15" outlineLevel="1">
      <c r="A73" s="68"/>
      <c r="B73" s="34" t="s">
        <v>25</v>
      </c>
      <c r="C73" s="9"/>
      <c r="D73" s="9"/>
      <c r="E73" s="9"/>
      <c r="F73" s="9">
        <v>65</v>
      </c>
      <c r="G73" s="9"/>
      <c r="H73" s="72">
        <f>SUM(C73:G73)</f>
        <v>65</v>
      </c>
      <c r="I73" s="45">
        <f t="shared" si="11"/>
        <v>0.11926605504587157</v>
      </c>
    </row>
    <row r="74" spans="1:9" ht="15" outlineLevel="1">
      <c r="A74" s="68"/>
      <c r="B74" s="34" t="s">
        <v>26</v>
      </c>
      <c r="C74" s="9"/>
      <c r="D74" s="9">
        <v>100</v>
      </c>
      <c r="E74" s="9"/>
      <c r="F74" s="9"/>
      <c r="G74" s="9"/>
      <c r="H74" s="72">
        <f t="shared" si="10"/>
        <v>100</v>
      </c>
      <c r="I74" s="45">
        <f t="shared" si="11"/>
        <v>0.1834862385321101</v>
      </c>
    </row>
    <row r="75" spans="1:9" ht="15" outlineLevel="1">
      <c r="A75" s="68"/>
      <c r="B75" s="34" t="s">
        <v>27</v>
      </c>
      <c r="C75" s="9"/>
      <c r="D75" s="9"/>
      <c r="E75" s="9"/>
      <c r="F75" s="9">
        <v>40</v>
      </c>
      <c r="G75" s="9"/>
      <c r="H75" s="72">
        <f t="shared" si="10"/>
        <v>40</v>
      </c>
      <c r="I75" s="45">
        <f t="shared" si="11"/>
        <v>0.07339449541284404</v>
      </c>
    </row>
    <row r="76" spans="1:9" ht="15">
      <c r="A76" s="68"/>
      <c r="B76" s="34" t="s">
        <v>65</v>
      </c>
      <c r="C76" s="9">
        <v>50</v>
      </c>
      <c r="D76" s="9"/>
      <c r="E76" s="9"/>
      <c r="F76" s="9"/>
      <c r="G76" s="9"/>
      <c r="H76" s="72">
        <f>SUM(C76:G76)</f>
        <v>50</v>
      </c>
      <c r="I76" s="45">
        <f t="shared" si="11"/>
        <v>0.09174311926605505</v>
      </c>
    </row>
    <row r="77" spans="1:29" s="1" customFormat="1" ht="15">
      <c r="A77" s="68"/>
      <c r="B77" s="36" t="s">
        <v>4</v>
      </c>
      <c r="C77" s="23"/>
      <c r="D77" s="23"/>
      <c r="E77" s="23"/>
      <c r="F77" s="23"/>
      <c r="G77" s="23">
        <v>90</v>
      </c>
      <c r="H77" s="72">
        <f t="shared" si="10"/>
        <v>90</v>
      </c>
      <c r="I77" s="45">
        <f t="shared" si="11"/>
        <v>0.1651376146788991</v>
      </c>
      <c r="J77"/>
      <c r="K77"/>
      <c r="L77"/>
      <c r="M77"/>
      <c r="V77"/>
      <c r="W77"/>
      <c r="X77"/>
      <c r="Y77"/>
      <c r="Z77"/>
      <c r="AA77"/>
      <c r="AB77"/>
      <c r="AC77"/>
    </row>
    <row r="78" spans="1:9" ht="16.5" outlineLevel="1" thickBot="1">
      <c r="A78" s="63"/>
      <c r="B78" s="64" t="s">
        <v>88</v>
      </c>
      <c r="C78" s="64">
        <f>SUM(C69:C77)</f>
        <v>160</v>
      </c>
      <c r="D78" s="64">
        <f>SUM(D69:D77)</f>
        <v>100</v>
      </c>
      <c r="E78" s="64">
        <f>SUM(E69:E77)</f>
        <v>70</v>
      </c>
      <c r="F78" s="64">
        <f>SUM(F69:F77)</f>
        <v>105</v>
      </c>
      <c r="G78" s="64">
        <f>SUM(G69:G77)</f>
        <v>110</v>
      </c>
      <c r="H78" s="74">
        <f>SUM(C78:G78)</f>
        <v>545</v>
      </c>
      <c r="I78" s="45">
        <f t="shared" si="11"/>
        <v>1</v>
      </c>
    </row>
    <row r="79" ht="14.25" outlineLevel="1" thickBot="1" thickTop="1">
      <c r="I79" s="46"/>
    </row>
    <row r="80" spans="1:9" ht="15.75" outlineLevel="1">
      <c r="A80" s="169" t="s">
        <v>28</v>
      </c>
      <c r="B80" s="170"/>
      <c r="C80" s="55" t="s">
        <v>95</v>
      </c>
      <c r="D80" s="55" t="s">
        <v>101</v>
      </c>
      <c r="E80" s="55" t="s">
        <v>96</v>
      </c>
      <c r="F80" s="55" t="s">
        <v>97</v>
      </c>
      <c r="G80" s="55" t="s">
        <v>98</v>
      </c>
      <c r="H80" s="55" t="s">
        <v>88</v>
      </c>
      <c r="I80" s="56" t="s">
        <v>103</v>
      </c>
    </row>
    <row r="81" spans="1:9" ht="15" outlineLevel="1">
      <c r="A81" s="68"/>
      <c r="B81" s="33" t="s">
        <v>29</v>
      </c>
      <c r="C81" s="31"/>
      <c r="D81" s="31"/>
      <c r="E81" s="31">
        <v>30</v>
      </c>
      <c r="F81" s="31">
        <v>210</v>
      </c>
      <c r="G81" s="31"/>
      <c r="H81" s="72">
        <f>SUM(C81:F81)</f>
        <v>240</v>
      </c>
      <c r="I81" s="45">
        <f>H81/H$89</f>
        <v>0.47244094488188976</v>
      </c>
    </row>
    <row r="82" spans="1:9" ht="15" outlineLevel="1">
      <c r="A82" s="68"/>
      <c r="B82" s="34" t="s">
        <v>71</v>
      </c>
      <c r="C82" s="9">
        <v>20</v>
      </c>
      <c r="D82" s="9"/>
      <c r="E82" s="9">
        <v>5</v>
      </c>
      <c r="F82" s="9"/>
      <c r="G82" s="9"/>
      <c r="H82" s="72">
        <f aca="true" t="shared" si="12" ref="H82:H87">SUM(C82:F82)</f>
        <v>25</v>
      </c>
      <c r="I82" s="45">
        <f aca="true" t="shared" si="13" ref="I82:I89">H82/H$89</f>
        <v>0.04921259842519685</v>
      </c>
    </row>
    <row r="83" spans="1:9" ht="15" outlineLevel="1">
      <c r="A83" s="68"/>
      <c r="B83" s="38" t="s">
        <v>66</v>
      </c>
      <c r="C83" s="9"/>
      <c r="D83" s="9"/>
      <c r="E83" s="9"/>
      <c r="F83" s="9">
        <v>240</v>
      </c>
      <c r="G83" s="9"/>
      <c r="H83" s="72">
        <f t="shared" si="12"/>
        <v>240</v>
      </c>
      <c r="I83" s="45">
        <f t="shared" si="13"/>
        <v>0.47244094488188976</v>
      </c>
    </row>
    <row r="84" spans="1:14" ht="15" outlineLevel="1">
      <c r="A84" s="68"/>
      <c r="B84" s="34" t="s">
        <v>30</v>
      </c>
      <c r="C84" s="9"/>
      <c r="D84" s="9"/>
      <c r="E84" s="9">
        <v>3</v>
      </c>
      <c r="F84" s="9"/>
      <c r="G84" s="9"/>
      <c r="H84" s="72">
        <f t="shared" si="12"/>
        <v>3</v>
      </c>
      <c r="I84" s="45">
        <f t="shared" si="13"/>
        <v>0.005905511811023622</v>
      </c>
      <c r="N84" s="14"/>
    </row>
    <row r="85" spans="1:9" ht="15" outlineLevel="1">
      <c r="A85" s="68"/>
      <c r="B85" s="34" t="s">
        <v>31</v>
      </c>
      <c r="C85" s="9"/>
      <c r="D85" s="9"/>
      <c r="E85" s="9"/>
      <c r="F85" s="9"/>
      <c r="G85" s="9"/>
      <c r="H85" s="72">
        <f t="shared" si="12"/>
        <v>0</v>
      </c>
      <c r="I85" s="45">
        <f t="shared" si="13"/>
        <v>0</v>
      </c>
    </row>
    <row r="86" spans="1:9" ht="15" outlineLevel="1">
      <c r="A86" s="68"/>
      <c r="B86" s="34" t="s">
        <v>32</v>
      </c>
      <c r="C86" s="9"/>
      <c r="D86" s="9"/>
      <c r="E86" s="9"/>
      <c r="F86" s="9"/>
      <c r="G86" s="9"/>
      <c r="H86" s="72">
        <f t="shared" si="12"/>
        <v>0</v>
      </c>
      <c r="I86" s="45">
        <f t="shared" si="13"/>
        <v>0</v>
      </c>
    </row>
    <row r="87" spans="1:9" ht="15">
      <c r="A87" s="68"/>
      <c r="B87" s="34" t="s">
        <v>67</v>
      </c>
      <c r="C87" s="9"/>
      <c r="D87" s="9"/>
      <c r="E87" s="9"/>
      <c r="F87" s="9"/>
      <c r="G87" s="9"/>
      <c r="H87" s="72">
        <f t="shared" si="12"/>
        <v>0</v>
      </c>
      <c r="I87" s="45">
        <f t="shared" si="13"/>
        <v>0</v>
      </c>
    </row>
    <row r="88" spans="1:9" ht="45" outlineLevel="1">
      <c r="A88" s="68"/>
      <c r="B88" s="39" t="s">
        <v>68</v>
      </c>
      <c r="C88" s="23"/>
      <c r="D88" s="23"/>
      <c r="E88" s="23"/>
      <c r="F88" s="23"/>
      <c r="G88" s="23"/>
      <c r="H88" s="75"/>
      <c r="I88" s="45">
        <f>H88/H$89</f>
        <v>0</v>
      </c>
    </row>
    <row r="89" spans="1:9" ht="16.5" outlineLevel="1" thickBot="1">
      <c r="A89" s="63"/>
      <c r="B89" s="64" t="s">
        <v>88</v>
      </c>
      <c r="C89" s="64">
        <f>SUM(C81:C88)</f>
        <v>20</v>
      </c>
      <c r="D89" s="64">
        <f>SUM(D81:D88)</f>
        <v>0</v>
      </c>
      <c r="E89" s="64">
        <f>SUM(E81:E88)</f>
        <v>38</v>
      </c>
      <c r="F89" s="64">
        <f>SUM(F81:F88)</f>
        <v>450</v>
      </c>
      <c r="G89" s="64">
        <f>SUM(G81:G88)</f>
        <v>0</v>
      </c>
      <c r="H89" s="74">
        <f>SUM(C89:G89)</f>
        <v>508</v>
      </c>
      <c r="I89" s="45">
        <f t="shared" si="13"/>
        <v>1</v>
      </c>
    </row>
    <row r="90" spans="10:29" s="2" customFormat="1" ht="14.25" thickBot="1" thickTop="1">
      <c r="J90"/>
      <c r="K90"/>
      <c r="L90"/>
      <c r="M90"/>
      <c r="V90"/>
      <c r="W90"/>
      <c r="X90"/>
      <c r="Y90"/>
      <c r="Z90"/>
      <c r="AA90"/>
      <c r="AB90"/>
      <c r="AC90"/>
    </row>
    <row r="91" spans="1:29" s="20" customFormat="1" ht="15.75">
      <c r="A91" s="171" t="s">
        <v>74</v>
      </c>
      <c r="B91" s="172"/>
      <c r="C91" s="55" t="s">
        <v>95</v>
      </c>
      <c r="D91" s="55" t="s">
        <v>101</v>
      </c>
      <c r="E91" s="55" t="s">
        <v>96</v>
      </c>
      <c r="F91" s="55" t="s">
        <v>97</v>
      </c>
      <c r="G91" s="55" t="s">
        <v>98</v>
      </c>
      <c r="H91" s="55" t="s">
        <v>88</v>
      </c>
      <c r="I91" s="56" t="s">
        <v>103</v>
      </c>
      <c r="J91" s="32"/>
      <c r="K91" s="32"/>
      <c r="L91" s="32"/>
      <c r="M91" s="32"/>
      <c r="V91" s="32"/>
      <c r="W91" s="32"/>
      <c r="X91" s="32"/>
      <c r="Y91" s="32"/>
      <c r="Z91" s="32"/>
      <c r="AA91" s="32"/>
      <c r="AB91" s="32"/>
      <c r="AC91" s="32"/>
    </row>
    <row r="92" spans="1:29" s="2" customFormat="1" ht="15">
      <c r="A92" s="82"/>
      <c r="B92" s="33" t="s">
        <v>76</v>
      </c>
      <c r="C92" s="9"/>
      <c r="D92" s="9"/>
      <c r="E92" s="9"/>
      <c r="F92" s="9"/>
      <c r="G92" s="9"/>
      <c r="H92" s="73">
        <f aca="true" t="shared" si="14" ref="H92:H97">SUM(C92:G92)</f>
        <v>0</v>
      </c>
      <c r="I92" s="45">
        <f aca="true" t="shared" si="15" ref="I92:I97">H92/H$97</f>
        <v>0</v>
      </c>
      <c r="J92"/>
      <c r="K92"/>
      <c r="L92"/>
      <c r="M92"/>
      <c r="V92"/>
      <c r="W92"/>
      <c r="X92"/>
      <c r="Y92"/>
      <c r="Z92"/>
      <c r="AA92"/>
      <c r="AB92"/>
      <c r="AC92"/>
    </row>
    <row r="93" spans="1:29" s="2" customFormat="1" ht="15">
      <c r="A93" s="82"/>
      <c r="B93" s="34" t="s">
        <v>77</v>
      </c>
      <c r="C93" s="9"/>
      <c r="D93" s="9"/>
      <c r="E93" s="9"/>
      <c r="F93" s="9"/>
      <c r="G93" s="9"/>
      <c r="H93" s="73">
        <f t="shared" si="14"/>
        <v>0</v>
      </c>
      <c r="I93" s="45">
        <f t="shared" si="15"/>
        <v>0</v>
      </c>
      <c r="J93"/>
      <c r="K93"/>
      <c r="L93"/>
      <c r="M93"/>
      <c r="V93"/>
      <c r="W93"/>
      <c r="X93"/>
      <c r="Y93"/>
      <c r="Z93"/>
      <c r="AA93"/>
      <c r="AB93"/>
      <c r="AC93"/>
    </row>
    <row r="94" spans="1:29" s="2" customFormat="1" ht="15">
      <c r="A94" s="82"/>
      <c r="B94" s="34" t="s">
        <v>78</v>
      </c>
      <c r="C94" s="9"/>
      <c r="D94" s="9"/>
      <c r="E94" s="9"/>
      <c r="F94" s="9"/>
      <c r="G94" s="9"/>
      <c r="H94" s="73">
        <f t="shared" si="14"/>
        <v>0</v>
      </c>
      <c r="I94" s="45">
        <f t="shared" si="15"/>
        <v>0</v>
      </c>
      <c r="J94"/>
      <c r="K94"/>
      <c r="L94"/>
      <c r="M94"/>
      <c r="V94"/>
      <c r="W94"/>
      <c r="X94"/>
      <c r="Y94"/>
      <c r="Z94"/>
      <c r="AA94"/>
      <c r="AB94"/>
      <c r="AC94"/>
    </row>
    <row r="95" spans="1:29" s="2" customFormat="1" ht="15">
      <c r="A95" s="82"/>
      <c r="B95" s="34" t="s">
        <v>75</v>
      </c>
      <c r="C95" s="9"/>
      <c r="D95" s="9">
        <v>200</v>
      </c>
      <c r="E95" s="9"/>
      <c r="F95" s="9"/>
      <c r="G95" s="9"/>
      <c r="H95" s="73">
        <f t="shared" si="14"/>
        <v>200</v>
      </c>
      <c r="I95" s="45">
        <f t="shared" si="15"/>
        <v>1</v>
      </c>
      <c r="J95"/>
      <c r="K95"/>
      <c r="L95"/>
      <c r="M95"/>
      <c r="V95"/>
      <c r="W95"/>
      <c r="X95"/>
      <c r="Y95"/>
      <c r="Z95"/>
      <c r="AA95"/>
      <c r="AB95"/>
      <c r="AC95"/>
    </row>
    <row r="96" spans="1:29" s="2" customFormat="1" ht="15">
      <c r="A96" s="82"/>
      <c r="B96" s="34" t="s">
        <v>4</v>
      </c>
      <c r="C96" s="9"/>
      <c r="D96" s="9"/>
      <c r="E96" s="9"/>
      <c r="F96" s="9"/>
      <c r="G96" s="9"/>
      <c r="H96" s="73">
        <f t="shared" si="14"/>
        <v>0</v>
      </c>
      <c r="I96" s="45">
        <f t="shared" si="15"/>
        <v>0</v>
      </c>
      <c r="J96"/>
      <c r="K96"/>
      <c r="L96"/>
      <c r="M96"/>
      <c r="V96"/>
      <c r="W96"/>
      <c r="X96"/>
      <c r="Y96"/>
      <c r="Z96"/>
      <c r="AA96"/>
      <c r="AB96"/>
      <c r="AC96"/>
    </row>
    <row r="97" spans="1:29" s="2" customFormat="1" ht="16.5" thickBot="1">
      <c r="A97" s="63"/>
      <c r="B97" s="64" t="s">
        <v>88</v>
      </c>
      <c r="C97" s="64">
        <f>SUM(C92:C96)</f>
        <v>0</v>
      </c>
      <c r="D97" s="64">
        <f>SUM(D92:D96)</f>
        <v>200</v>
      </c>
      <c r="E97" s="64">
        <f>SUM(E92:E96)</f>
        <v>0</v>
      </c>
      <c r="F97" s="64">
        <f>SUM(F92:F96)</f>
        <v>0</v>
      </c>
      <c r="G97" s="64">
        <f>SUM(G92:G96)</f>
        <v>0</v>
      </c>
      <c r="H97" s="74">
        <f t="shared" si="14"/>
        <v>200</v>
      </c>
      <c r="I97" s="45">
        <f t="shared" si="15"/>
        <v>1</v>
      </c>
      <c r="J97"/>
      <c r="K97"/>
      <c r="L97"/>
      <c r="M97"/>
      <c r="V97"/>
      <c r="W97"/>
      <c r="X97"/>
      <c r="Y97"/>
      <c r="Z97"/>
      <c r="AA97"/>
      <c r="AB97"/>
      <c r="AC97"/>
    </row>
    <row r="98" spans="1:29" s="2" customFormat="1" ht="14.25" thickBot="1" thickTop="1">
      <c r="A98" s="4"/>
      <c r="B98" s="5"/>
      <c r="C98" s="6"/>
      <c r="D98" s="6"/>
      <c r="E98" s="6"/>
      <c r="F98" s="6"/>
      <c r="G98" s="6"/>
      <c r="H98" s="6"/>
      <c r="I98" s="49"/>
      <c r="J98"/>
      <c r="K98"/>
      <c r="L98"/>
      <c r="M98"/>
      <c r="V98"/>
      <c r="W98"/>
      <c r="X98"/>
      <c r="Y98"/>
      <c r="Z98"/>
      <c r="AA98"/>
      <c r="AB98"/>
      <c r="AC98"/>
    </row>
    <row r="99" spans="1:9" ht="15.75">
      <c r="A99" s="171" t="s">
        <v>34</v>
      </c>
      <c r="B99" s="172"/>
      <c r="C99" s="55" t="s">
        <v>95</v>
      </c>
      <c r="D99" s="55" t="s">
        <v>101</v>
      </c>
      <c r="E99" s="55" t="s">
        <v>96</v>
      </c>
      <c r="F99" s="55" t="s">
        <v>97</v>
      </c>
      <c r="G99" s="55" t="s">
        <v>98</v>
      </c>
      <c r="H99" s="55" t="s">
        <v>88</v>
      </c>
      <c r="I99" s="56" t="s">
        <v>103</v>
      </c>
    </row>
    <row r="100" spans="1:9" ht="15" outlineLevel="1">
      <c r="A100" s="68"/>
      <c r="B100" s="33" t="s">
        <v>35</v>
      </c>
      <c r="D100" s="9"/>
      <c r="E100" s="9"/>
      <c r="F100" s="9"/>
      <c r="G100" s="9"/>
      <c r="H100" s="73">
        <f>SUM(C$100:G$100)</f>
        <v>0</v>
      </c>
      <c r="I100" s="45">
        <f>H100/H$110</f>
        <v>0</v>
      </c>
    </row>
    <row r="101" spans="1:9" ht="15" outlineLevel="1">
      <c r="A101" s="68"/>
      <c r="B101" s="34" t="s">
        <v>80</v>
      </c>
      <c r="C101" s="9"/>
      <c r="D101" s="9"/>
      <c r="E101" s="9"/>
      <c r="F101" s="9"/>
      <c r="G101" s="9"/>
      <c r="H101" s="73">
        <f aca="true" t="shared" si="16" ref="H101:H110">SUM(C101:G101)</f>
        <v>0</v>
      </c>
      <c r="I101" s="45">
        <f aca="true" t="shared" si="17" ref="I101:I110">H101/H$110</f>
        <v>0</v>
      </c>
    </row>
    <row r="102" spans="1:9" ht="15" outlineLevel="1">
      <c r="A102" s="68"/>
      <c r="B102" s="34" t="s">
        <v>39</v>
      </c>
      <c r="C102" s="9"/>
      <c r="D102" s="9"/>
      <c r="E102" s="9"/>
      <c r="F102" s="9"/>
      <c r="G102" s="9"/>
      <c r="H102" s="73">
        <f t="shared" si="16"/>
        <v>0</v>
      </c>
      <c r="I102" s="45">
        <f t="shared" si="17"/>
        <v>0</v>
      </c>
    </row>
    <row r="103" spans="1:14" ht="15" outlineLevel="1">
      <c r="A103" s="68"/>
      <c r="B103" s="34" t="s">
        <v>41</v>
      </c>
      <c r="C103" s="9"/>
      <c r="D103" s="9"/>
      <c r="E103" s="9"/>
      <c r="F103" s="9"/>
      <c r="G103" s="9"/>
      <c r="H103" s="73">
        <f t="shared" si="16"/>
        <v>0</v>
      </c>
      <c r="I103" s="45">
        <f t="shared" si="17"/>
        <v>0</v>
      </c>
      <c r="N103" s="99"/>
    </row>
    <row r="104" spans="1:9" ht="15" outlineLevel="1">
      <c r="A104" s="68"/>
      <c r="B104" s="34" t="s">
        <v>36</v>
      </c>
      <c r="C104" s="9"/>
      <c r="D104" s="9"/>
      <c r="E104" s="9"/>
      <c r="F104" s="9"/>
      <c r="G104" s="9"/>
      <c r="H104" s="73">
        <f t="shared" si="16"/>
        <v>0</v>
      </c>
      <c r="I104" s="45">
        <f t="shared" si="17"/>
        <v>0</v>
      </c>
    </row>
    <row r="105" spans="1:9" ht="15" outlineLevel="1">
      <c r="A105" s="68"/>
      <c r="B105" s="34" t="s">
        <v>40</v>
      </c>
      <c r="C105" s="9"/>
      <c r="D105" s="9"/>
      <c r="E105" s="9"/>
      <c r="F105" s="9"/>
      <c r="G105" s="9"/>
      <c r="H105" s="73">
        <f t="shared" si="16"/>
        <v>0</v>
      </c>
      <c r="I105" s="45">
        <f t="shared" si="17"/>
        <v>0</v>
      </c>
    </row>
    <row r="106" spans="1:9" ht="15" outlineLevel="1">
      <c r="A106" s="68"/>
      <c r="B106" s="34" t="s">
        <v>24</v>
      </c>
      <c r="C106" s="9"/>
      <c r="D106" s="9"/>
      <c r="E106" s="9"/>
      <c r="F106" s="9"/>
      <c r="G106" s="9"/>
      <c r="H106" s="73">
        <f t="shared" si="16"/>
        <v>0</v>
      </c>
      <c r="I106" s="45">
        <f t="shared" si="17"/>
        <v>0</v>
      </c>
    </row>
    <row r="107" spans="1:9" ht="15" outlineLevel="1">
      <c r="A107" s="68"/>
      <c r="B107" s="34" t="s">
        <v>42</v>
      </c>
      <c r="C107" s="9"/>
      <c r="D107" s="9"/>
      <c r="E107" s="9"/>
      <c r="F107" s="9"/>
      <c r="G107" s="9"/>
      <c r="H107" s="73">
        <f t="shared" si="16"/>
        <v>0</v>
      </c>
      <c r="I107" s="45">
        <f t="shared" si="17"/>
        <v>0</v>
      </c>
    </row>
    <row r="108" spans="1:9" ht="15" outlineLevel="1">
      <c r="A108" s="68"/>
      <c r="B108" s="34" t="s">
        <v>81</v>
      </c>
      <c r="C108" s="9"/>
      <c r="D108" s="9"/>
      <c r="E108" s="9"/>
      <c r="F108" s="9"/>
      <c r="G108" s="9"/>
      <c r="H108" s="73">
        <f t="shared" si="16"/>
        <v>0</v>
      </c>
      <c r="I108" s="45">
        <f t="shared" si="17"/>
        <v>0</v>
      </c>
    </row>
    <row r="109" spans="1:9" ht="15" outlineLevel="1">
      <c r="A109" s="68"/>
      <c r="B109" s="36" t="s">
        <v>82</v>
      </c>
      <c r="C109" s="23"/>
      <c r="D109" s="23">
        <v>500</v>
      </c>
      <c r="E109" s="23"/>
      <c r="F109" s="23"/>
      <c r="G109" s="23"/>
      <c r="H109" s="76">
        <f t="shared" si="16"/>
        <v>500</v>
      </c>
      <c r="I109" s="45">
        <f t="shared" si="17"/>
        <v>1</v>
      </c>
    </row>
    <row r="110" spans="1:9" ht="16.5" outlineLevel="1" thickBot="1">
      <c r="A110" s="63"/>
      <c r="B110" s="64" t="s">
        <v>88</v>
      </c>
      <c r="C110" s="64">
        <f>SUM(C100:C109)</f>
        <v>0</v>
      </c>
      <c r="D110" s="64">
        <f>SUM(D100:D109)</f>
        <v>500</v>
      </c>
      <c r="E110" s="64">
        <f>SUM(E100:E109)</f>
        <v>0</v>
      </c>
      <c r="F110" s="64">
        <f>SUM(F100:F109)</f>
        <v>0</v>
      </c>
      <c r="G110" s="64">
        <f>SUM(G100:G109)</f>
        <v>0</v>
      </c>
      <c r="H110" s="74">
        <f t="shared" si="16"/>
        <v>500</v>
      </c>
      <c r="I110" s="45">
        <f t="shared" si="17"/>
        <v>1</v>
      </c>
    </row>
    <row r="111" spans="1:29" s="2" customFormat="1" ht="14.25" thickBot="1" thickTop="1">
      <c r="A111" s="4"/>
      <c r="B111" s="5"/>
      <c r="C111" s="6"/>
      <c r="D111" s="6"/>
      <c r="E111" s="6"/>
      <c r="F111" s="6"/>
      <c r="G111" s="6"/>
      <c r="H111" s="6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:9" ht="15.75">
      <c r="A112" s="171" t="s">
        <v>89</v>
      </c>
      <c r="B112" s="172"/>
      <c r="C112" s="55" t="s">
        <v>95</v>
      </c>
      <c r="D112" s="55" t="s">
        <v>101</v>
      </c>
      <c r="E112" s="55" t="s">
        <v>96</v>
      </c>
      <c r="F112" s="55" t="s">
        <v>97</v>
      </c>
      <c r="G112" s="55" t="s">
        <v>98</v>
      </c>
      <c r="H112" s="55" t="s">
        <v>88</v>
      </c>
      <c r="I112" s="56" t="s">
        <v>103</v>
      </c>
    </row>
    <row r="113" spans="1:9" ht="15" outlineLevel="1">
      <c r="A113" s="82"/>
      <c r="B113" s="33" t="s">
        <v>85</v>
      </c>
      <c r="C113" s="15"/>
      <c r="D113" s="15"/>
      <c r="E113" s="15">
        <v>70</v>
      </c>
      <c r="F113" s="15"/>
      <c r="G113" s="15"/>
      <c r="H113" s="77">
        <f aca="true" t="shared" si="18" ref="H113:H118">SUM(C113:F113)</f>
        <v>70</v>
      </c>
      <c r="I113" s="45">
        <f>H113/H$119</f>
        <v>0.28</v>
      </c>
    </row>
    <row r="114" spans="1:9" ht="15" outlineLevel="1">
      <c r="A114" s="68"/>
      <c r="B114" s="34" t="s">
        <v>83</v>
      </c>
      <c r="C114" s="15"/>
      <c r="D114" s="15"/>
      <c r="E114" s="15">
        <v>100</v>
      </c>
      <c r="F114" s="15"/>
      <c r="G114" s="15"/>
      <c r="H114" s="77">
        <f t="shared" si="18"/>
        <v>100</v>
      </c>
      <c r="I114" s="45">
        <f aca="true" t="shared" si="19" ref="I114:I119">H114/H$119</f>
        <v>0.4</v>
      </c>
    </row>
    <row r="115" spans="1:9" ht="15">
      <c r="A115" s="68"/>
      <c r="B115" s="34" t="s">
        <v>84</v>
      </c>
      <c r="C115" s="15"/>
      <c r="D115" s="15"/>
      <c r="E115" s="15"/>
      <c r="F115" s="15"/>
      <c r="G115" s="15"/>
      <c r="H115" s="77">
        <f t="shared" si="18"/>
        <v>0</v>
      </c>
      <c r="I115" s="45">
        <f t="shared" si="19"/>
        <v>0</v>
      </c>
    </row>
    <row r="116" spans="1:9" ht="15">
      <c r="A116" s="68"/>
      <c r="B116" s="34" t="s">
        <v>14</v>
      </c>
      <c r="C116" s="15"/>
      <c r="D116" s="15"/>
      <c r="E116" s="15"/>
      <c r="F116" s="15"/>
      <c r="G116" s="15"/>
      <c r="H116" s="77">
        <f t="shared" si="18"/>
        <v>0</v>
      </c>
      <c r="I116" s="45">
        <f t="shared" si="19"/>
        <v>0</v>
      </c>
    </row>
    <row r="117" spans="1:9" ht="15">
      <c r="A117" s="68"/>
      <c r="B117" s="34" t="s">
        <v>86</v>
      </c>
      <c r="C117" s="15"/>
      <c r="D117" s="15"/>
      <c r="E117" s="15">
        <v>80</v>
      </c>
      <c r="F117" s="15"/>
      <c r="G117" s="15"/>
      <c r="H117" s="77">
        <f t="shared" si="18"/>
        <v>80</v>
      </c>
      <c r="I117" s="45">
        <f t="shared" si="19"/>
        <v>0.32</v>
      </c>
    </row>
    <row r="118" spans="1:9" ht="15">
      <c r="A118" s="68"/>
      <c r="B118" s="34" t="s">
        <v>87</v>
      </c>
      <c r="C118" s="15"/>
      <c r="D118" s="15"/>
      <c r="E118" s="15"/>
      <c r="F118" s="15"/>
      <c r="G118" s="15"/>
      <c r="H118" s="77">
        <f t="shared" si="18"/>
        <v>0</v>
      </c>
      <c r="I118" s="45">
        <f t="shared" si="19"/>
        <v>0</v>
      </c>
    </row>
    <row r="119" spans="1:9" ht="16.5" thickBot="1">
      <c r="A119" s="63"/>
      <c r="B119" s="79" t="s">
        <v>88</v>
      </c>
      <c r="C119" s="80">
        <f>SUM(C113:C118)</f>
        <v>0</v>
      </c>
      <c r="D119" s="80">
        <f>SUM(D113:D118)</f>
        <v>0</v>
      </c>
      <c r="E119" s="80">
        <f>SUM(E113:E118)</f>
        <v>250</v>
      </c>
      <c r="F119" s="80">
        <f>SUM(F113:F118)</f>
        <v>0</v>
      </c>
      <c r="G119" s="80">
        <f>SUM(G113:G118)</f>
        <v>0</v>
      </c>
      <c r="H119" s="78">
        <f>SUM(C119:G119)</f>
        <v>250</v>
      </c>
      <c r="I119" s="45">
        <f t="shared" si="19"/>
        <v>1</v>
      </c>
    </row>
    <row r="120" spans="1:9" ht="13.5" thickTop="1">
      <c r="A120" s="10"/>
      <c r="B120" s="11"/>
      <c r="C120" s="11"/>
      <c r="D120" s="11"/>
      <c r="E120" s="11"/>
      <c r="F120" s="11"/>
      <c r="G120" s="11"/>
      <c r="H120" s="11"/>
      <c r="I120" s="48"/>
    </row>
    <row r="121" spans="1:9" s="2" customFormat="1" ht="7.5" customHeight="1">
      <c r="A121" s="5"/>
      <c r="B121" s="7"/>
      <c r="C121" s="4"/>
      <c r="D121" s="4"/>
      <c r="E121" s="4"/>
      <c r="F121" s="4"/>
      <c r="G121" s="4"/>
      <c r="H121" s="4"/>
      <c r="I121" s="48"/>
    </row>
    <row r="122" spans="1:13" ht="24.75" customHeight="1" thickBot="1">
      <c r="A122" s="100"/>
      <c r="B122" s="100" t="s">
        <v>45</v>
      </c>
      <c r="C122" s="101" t="s">
        <v>0</v>
      </c>
      <c r="D122" s="16"/>
      <c r="E122" s="16"/>
      <c r="F122" s="16"/>
      <c r="G122" s="16"/>
      <c r="H122" s="16"/>
      <c r="I122" s="48"/>
      <c r="J122" s="17"/>
      <c r="K122" s="17"/>
      <c r="L122" s="17"/>
      <c r="M122" s="17"/>
    </row>
    <row r="123" spans="1:13" ht="16.5" customHeight="1" outlineLevel="1">
      <c r="A123" s="173" t="s">
        <v>18</v>
      </c>
      <c r="B123" s="174"/>
      <c r="C123" s="102">
        <f>E13</f>
        <v>8830</v>
      </c>
      <c r="D123" s="18"/>
      <c r="E123" s="18"/>
      <c r="F123" s="18"/>
      <c r="G123" s="18"/>
      <c r="H123" s="18"/>
      <c r="J123" s="17"/>
      <c r="K123" s="17"/>
      <c r="L123" s="17"/>
      <c r="M123" s="17"/>
    </row>
    <row r="124" spans="1:13" ht="15.75" customHeight="1" outlineLevel="1">
      <c r="A124" s="175" t="s">
        <v>20</v>
      </c>
      <c r="B124" s="176"/>
      <c r="C124" s="105">
        <f>SUM(H24,H40,H51,H66,H78,H89,H97,H110,H119)</f>
        <v>8803</v>
      </c>
      <c r="D124" s="18"/>
      <c r="E124" s="18"/>
      <c r="F124" s="18"/>
      <c r="G124" s="18"/>
      <c r="H124" s="18"/>
      <c r="I124" s="17"/>
      <c r="J124" s="17"/>
      <c r="K124" s="17"/>
      <c r="L124" s="17"/>
      <c r="M124" s="17"/>
    </row>
    <row r="125" spans="1:13" ht="16.5" customHeight="1" outlineLevel="1">
      <c r="A125" s="177" t="s">
        <v>22</v>
      </c>
      <c r="B125" s="178"/>
      <c r="C125" s="103">
        <f>C123-C124</f>
        <v>27</v>
      </c>
      <c r="D125" s="18"/>
      <c r="E125" s="18"/>
      <c r="F125" s="18"/>
      <c r="G125" s="18"/>
      <c r="H125" s="19"/>
      <c r="I125" s="17"/>
      <c r="J125" s="17"/>
      <c r="K125" s="17"/>
      <c r="L125" s="17"/>
      <c r="M125" s="17"/>
    </row>
    <row r="126" spans="1:13" ht="18.75" customHeight="1" thickBot="1">
      <c r="A126" s="179" t="s">
        <v>126</v>
      </c>
      <c r="B126" s="180"/>
      <c r="C126" s="104">
        <f>C125+Julho!C126</f>
        <v>216</v>
      </c>
      <c r="D126" s="18"/>
      <c r="E126" s="18"/>
      <c r="F126" s="18"/>
      <c r="G126" s="18"/>
      <c r="H126" s="19"/>
      <c r="I126" s="17"/>
      <c r="J126" s="17"/>
      <c r="K126" s="17"/>
      <c r="L126" s="17"/>
      <c r="M126" s="17"/>
    </row>
    <row r="127" spans="1:13" s="2" customFormat="1" ht="12.75" customHeight="1">
      <c r="A127" s="10"/>
      <c r="B127" s="11"/>
      <c r="C127" s="11"/>
      <c r="D127" s="11"/>
      <c r="E127" s="11"/>
      <c r="F127" s="11"/>
      <c r="G127" s="11"/>
      <c r="H127" s="11"/>
      <c r="I127" s="17"/>
      <c r="J127" s="17"/>
      <c r="K127" s="17"/>
      <c r="L127" s="17"/>
      <c r="M127" s="17"/>
    </row>
    <row r="129" spans="2:3" ht="15.75">
      <c r="B129" s="110" t="s">
        <v>43</v>
      </c>
      <c r="C129" s="111"/>
    </row>
    <row r="130" spans="2:3" ht="15.75">
      <c r="B130" s="117" t="s">
        <v>37</v>
      </c>
      <c r="C130" s="118">
        <f>E13</f>
        <v>8830</v>
      </c>
    </row>
    <row r="131" spans="2:3" ht="15.75">
      <c r="B131" s="112" t="s">
        <v>79</v>
      </c>
      <c r="C131" s="118">
        <f>H24</f>
        <v>2750</v>
      </c>
    </row>
    <row r="132" spans="2:3" ht="15.75">
      <c r="B132" s="112" t="s">
        <v>5</v>
      </c>
      <c r="C132" s="118">
        <f>H40</f>
        <v>2895</v>
      </c>
    </row>
    <row r="133" spans="2:3" ht="15.75">
      <c r="B133" s="112" t="s">
        <v>10</v>
      </c>
      <c r="C133" s="118">
        <f>H51</f>
        <v>600</v>
      </c>
    </row>
    <row r="134" spans="2:3" ht="15.75">
      <c r="B134" s="112" t="s">
        <v>90</v>
      </c>
      <c r="C134" s="118">
        <f>H66</f>
        <v>555</v>
      </c>
    </row>
    <row r="135" spans="2:3" ht="15.75">
      <c r="B135" s="112" t="s">
        <v>91</v>
      </c>
      <c r="C135" s="118">
        <f>H78</f>
        <v>545</v>
      </c>
    </row>
    <row r="136" spans="2:3" ht="15.75">
      <c r="B136" s="112" t="s">
        <v>28</v>
      </c>
      <c r="C136" s="118">
        <f>H89</f>
        <v>508</v>
      </c>
    </row>
    <row r="137" spans="2:16" ht="15.75">
      <c r="B137" s="112" t="s">
        <v>74</v>
      </c>
      <c r="C137" s="118">
        <f>H97</f>
        <v>200</v>
      </c>
      <c r="G137" s="52"/>
      <c r="H137" s="52"/>
      <c r="I137" s="11"/>
      <c r="J137" s="11"/>
      <c r="K137" s="11"/>
      <c r="L137" s="11"/>
      <c r="M137" s="11"/>
      <c r="N137" s="11"/>
      <c r="O137" s="11"/>
      <c r="P137" s="17"/>
    </row>
    <row r="138" spans="2:16" ht="15.75">
      <c r="B138" s="112" t="s">
        <v>34</v>
      </c>
      <c r="C138" s="118">
        <f>H110</f>
        <v>500</v>
      </c>
      <c r="G138" s="5"/>
      <c r="H138" s="5"/>
      <c r="I138" s="53"/>
      <c r="J138" s="53"/>
      <c r="K138" s="53"/>
      <c r="L138" s="53"/>
      <c r="M138" s="53"/>
      <c r="N138" s="53"/>
      <c r="O138" s="54"/>
      <c r="P138" s="17"/>
    </row>
    <row r="139" spans="2:16" ht="15.75">
      <c r="B139" s="112" t="s">
        <v>89</v>
      </c>
      <c r="C139" s="114">
        <f>H119</f>
        <v>250</v>
      </c>
      <c r="G139" s="5"/>
      <c r="H139" s="5"/>
      <c r="I139" s="53"/>
      <c r="J139" s="53"/>
      <c r="K139" s="53"/>
      <c r="L139" s="53"/>
      <c r="M139" s="53"/>
      <c r="N139" s="53"/>
      <c r="O139" s="54"/>
      <c r="P139" s="17"/>
    </row>
    <row r="140" spans="2:16" ht="15.75">
      <c r="B140" s="115" t="s">
        <v>44</v>
      </c>
      <c r="C140" s="116"/>
      <c r="D140" s="13"/>
      <c r="G140" s="5"/>
      <c r="H140" s="5"/>
      <c r="I140" s="53"/>
      <c r="J140" s="53"/>
      <c r="K140" s="53"/>
      <c r="L140" s="53"/>
      <c r="M140" s="53"/>
      <c r="N140" s="53"/>
      <c r="O140" s="54"/>
      <c r="P140" s="17"/>
    </row>
    <row r="141" spans="4:16" ht="15">
      <c r="D141" s="13"/>
      <c r="G141" s="10"/>
      <c r="H141" s="11"/>
      <c r="I141" s="11"/>
      <c r="J141" s="11"/>
      <c r="K141" s="11"/>
      <c r="L141" s="11"/>
      <c r="M141" s="11"/>
      <c r="N141" s="11"/>
      <c r="O141" s="11"/>
      <c r="P141" s="17"/>
    </row>
    <row r="142" spans="3:4" ht="15">
      <c r="C142" s="12"/>
      <c r="D142" s="13"/>
    </row>
    <row r="143" ht="15">
      <c r="D143" s="13"/>
    </row>
    <row r="144" ht="15">
      <c r="D144" s="13"/>
    </row>
    <row r="145" ht="15">
      <c r="D145" s="13"/>
    </row>
    <row r="146" ht="15">
      <c r="D146" s="13"/>
    </row>
    <row r="147" ht="15">
      <c r="D147" s="13"/>
    </row>
    <row r="148" spans="4:6" ht="15">
      <c r="D148" s="51"/>
      <c r="E148" s="12"/>
      <c r="F148" s="12"/>
    </row>
    <row r="151" ht="12.75">
      <c r="C151" s="8"/>
    </row>
    <row r="152" ht="12.75">
      <c r="B152" s="14"/>
    </row>
  </sheetData>
  <sheetProtection/>
  <mergeCells count="16">
    <mergeCell ref="C1:I4"/>
    <mergeCell ref="A4:B4"/>
    <mergeCell ref="A6:B6"/>
    <mergeCell ref="A15:B15"/>
    <mergeCell ref="A26:B26"/>
    <mergeCell ref="A42:B42"/>
    <mergeCell ref="A123:B123"/>
    <mergeCell ref="A124:B124"/>
    <mergeCell ref="A125:B125"/>
    <mergeCell ref="A126:B126"/>
    <mergeCell ref="A53:B53"/>
    <mergeCell ref="A68:B68"/>
    <mergeCell ref="A80:B80"/>
    <mergeCell ref="A91:B91"/>
    <mergeCell ref="A99:B99"/>
    <mergeCell ref="A112:B112"/>
  </mergeCells>
  <printOptions horizontalCentered="1"/>
  <pageMargins left="0.2" right="0.2" top="0.24" bottom="0.29" header="0.17" footer="0.21"/>
  <pageSetup horizontalDpi="360" verticalDpi="360" orientation="landscape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Celso</dc:creator>
  <cp:keywords/>
  <dc:description/>
  <cp:lastModifiedBy>Usuário do Microsoft Office</cp:lastModifiedBy>
  <cp:lastPrinted>2004-12-20T15:12:41Z</cp:lastPrinted>
  <dcterms:created xsi:type="dcterms:W3CDTF">1997-01-04T17:06:19Z</dcterms:created>
  <dcterms:modified xsi:type="dcterms:W3CDTF">2016-12-21T19:16:45Z</dcterms:modified>
  <cp:category/>
  <cp:version/>
  <cp:contentType/>
  <cp:contentStatus/>
</cp:coreProperties>
</file>